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3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rsonal\Machine Learning\"/>
    </mc:Choice>
  </mc:AlternateContent>
  <xr:revisionPtr revIDLastSave="0" documentId="10_ncr:100000_{C43EB1CB-A831-4D72-A63D-D950987478E7}" xr6:coauthVersionLast="31" xr6:coauthVersionMax="31" xr10:uidLastSave="{00000000-0000-0000-0000-000000000000}"/>
  <bookViews>
    <workbookView xWindow="0" yWindow="0" windowWidth="27510" windowHeight="11595" xr2:uid="{4984FD11-A275-4AB6-9CF3-7F52AE0BA157}"/>
  </bookViews>
  <sheets>
    <sheet name="Sheet1" sheetId="1" r:id="rId1"/>
    <sheet name="Oil Data" sheetId="2" r:id="rId2"/>
  </sheets>
  <definedNames>
    <definedName name="_xlchart.v1.0" hidden="1">Sheet1!$AA$52:$AA$76</definedName>
    <definedName name="_xlchart.v1.1" hidden="1">Sheet1!$AB$52:$AB$76</definedName>
    <definedName name="_xlchart.v1.2" hidden="1">Sheet1!$AC$52:$AC$76</definedName>
    <definedName name="_xlchart.v1.3" hidden="1">Sheet1!$Y$52:$Y$76</definedName>
    <definedName name="_xlchart.v1.4" hidden="1">Sheet1!$Z$52:$Z$76</definedName>
    <definedName name="_xlchart.v1.5" hidden="1">Sheet1!$AA$52:$AA$76</definedName>
    <definedName name="_xlchart.v1.6" hidden="1">Sheet1!$W$52:$W$76</definedName>
    <definedName name="_xlchart.v1.7" hidden="1">Sheet1!$X$52:$X$76</definedName>
    <definedName name="_xlchart.v1.8" hidden="1">Sheet1!$Y$52:$Y$76</definedName>
    <definedName name="_xlchart.v1.9" hidden="1">Sheet1!$Z$52:$Z$76</definedName>
    <definedName name="alpha">Sheet1!$B$1</definedName>
    <definedName name="beta">Sheet1!$B$2</definedName>
    <definedName name="offset">Sheet1!$B$4</definedName>
    <definedName name="phi">Sheet1!$B$3</definedName>
    <definedName name="step">Sheet1!$B$5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9" i="1" l="1"/>
  <c r="B51" i="1"/>
  <c r="B53" i="1"/>
  <c r="B55" i="1"/>
  <c r="B57" i="1"/>
  <c r="B59" i="1"/>
  <c r="B61" i="1"/>
  <c r="B63" i="1"/>
  <c r="B65" i="1"/>
  <c r="B67" i="1"/>
  <c r="B69" i="1"/>
  <c r="B71" i="1"/>
  <c r="B73" i="1"/>
  <c r="B75" i="1"/>
  <c r="B77" i="1"/>
  <c r="B79" i="1"/>
  <c r="B81" i="1"/>
  <c r="B47" i="1"/>
  <c r="V49" i="1" l="1"/>
  <c r="V48" i="1" s="1"/>
  <c r="V47" i="1" s="1"/>
  <c r="V46" i="1" s="1"/>
  <c r="B43" i="1"/>
  <c r="C39" i="1"/>
  <c r="C42" i="1" s="1"/>
  <c r="C7" i="1"/>
  <c r="R52" i="1" s="1"/>
  <c r="C45" i="1"/>
  <c r="D6" i="1"/>
  <c r="D7" i="1" s="1"/>
  <c r="A8" i="1"/>
  <c r="C8" i="1" s="1"/>
  <c r="R53" i="1" s="1"/>
  <c r="B9" i="1"/>
  <c r="C40" i="1" l="1"/>
  <c r="C43" i="1" s="1"/>
  <c r="D39" i="1"/>
  <c r="C52" i="1"/>
  <c r="C51" i="1"/>
  <c r="D45" i="1"/>
  <c r="E6" i="1"/>
  <c r="E45" i="1" s="1"/>
  <c r="D8" i="1"/>
  <c r="A9" i="1"/>
  <c r="B10" i="1"/>
  <c r="E39" i="1" l="1"/>
  <c r="D42" i="1"/>
  <c r="D52" i="1"/>
  <c r="D51" i="1"/>
  <c r="E8" i="1"/>
  <c r="F6" i="1"/>
  <c r="F45" i="1" s="1"/>
  <c r="E7" i="1"/>
  <c r="D40" i="1" s="1"/>
  <c r="B11" i="1"/>
  <c r="A10" i="1"/>
  <c r="E9" i="1"/>
  <c r="C9" i="1"/>
  <c r="R54" i="1" s="1"/>
  <c r="D9" i="1"/>
  <c r="D43" i="1" l="1"/>
  <c r="F39" i="1"/>
  <c r="E42" i="1"/>
  <c r="E51" i="1"/>
  <c r="E52" i="1"/>
  <c r="E53" i="1"/>
  <c r="D53" i="1"/>
  <c r="C53" i="1"/>
  <c r="F9" i="1"/>
  <c r="G6" i="1"/>
  <c r="G45" i="1" s="1"/>
  <c r="F7" i="1"/>
  <c r="E40" i="1" s="1"/>
  <c r="F8" i="1"/>
  <c r="B12" i="1"/>
  <c r="A11" i="1"/>
  <c r="C10" i="1"/>
  <c r="R55" i="1" s="1"/>
  <c r="D10" i="1"/>
  <c r="E10" i="1"/>
  <c r="F10" i="1"/>
  <c r="E43" i="1" l="1"/>
  <c r="G39" i="1"/>
  <c r="F42" i="1"/>
  <c r="F52" i="1"/>
  <c r="F51" i="1"/>
  <c r="F53" i="1"/>
  <c r="F54" i="1"/>
  <c r="E54" i="1"/>
  <c r="D54" i="1"/>
  <c r="G10" i="1"/>
  <c r="C54" i="1"/>
  <c r="G8" i="1"/>
  <c r="G9" i="1"/>
  <c r="G7" i="1"/>
  <c r="F40" i="1" s="1"/>
  <c r="H6" i="1"/>
  <c r="H45" i="1" s="1"/>
  <c r="B13" i="1"/>
  <c r="A12" i="1"/>
  <c r="C11" i="1"/>
  <c r="R56" i="1" s="1"/>
  <c r="D11" i="1"/>
  <c r="E11" i="1"/>
  <c r="F11" i="1"/>
  <c r="G11" i="1"/>
  <c r="F43" i="1" l="1"/>
  <c r="H39" i="1"/>
  <c r="G42" i="1"/>
  <c r="E55" i="1"/>
  <c r="G54" i="1"/>
  <c r="F55" i="1"/>
  <c r="D55" i="1"/>
  <c r="G53" i="1"/>
  <c r="G52" i="1"/>
  <c r="G55" i="1"/>
  <c r="G51" i="1"/>
  <c r="C55" i="1"/>
  <c r="H9" i="1"/>
  <c r="H7" i="1"/>
  <c r="G40" i="1" s="1"/>
  <c r="H10" i="1"/>
  <c r="H8" i="1"/>
  <c r="I6" i="1"/>
  <c r="I45" i="1" s="1"/>
  <c r="H11" i="1"/>
  <c r="B14" i="1"/>
  <c r="A13" i="1"/>
  <c r="C12" i="1"/>
  <c r="R57" i="1" s="1"/>
  <c r="D12" i="1"/>
  <c r="E12" i="1"/>
  <c r="F12" i="1"/>
  <c r="G12" i="1"/>
  <c r="H12" i="1"/>
  <c r="G43" i="1" l="1"/>
  <c r="I39" i="1"/>
  <c r="H42" i="1"/>
  <c r="H52" i="1"/>
  <c r="D56" i="1"/>
  <c r="H56" i="1"/>
  <c r="F56" i="1"/>
  <c r="H54" i="1"/>
  <c r="H55" i="1"/>
  <c r="G56" i="1"/>
  <c r="E56" i="1"/>
  <c r="H51" i="1"/>
  <c r="H53" i="1"/>
  <c r="I12" i="1"/>
  <c r="C56" i="1"/>
  <c r="I10" i="1"/>
  <c r="I9" i="1"/>
  <c r="I11" i="1"/>
  <c r="J6" i="1"/>
  <c r="J45" i="1" s="1"/>
  <c r="I8" i="1"/>
  <c r="I7" i="1"/>
  <c r="H40" i="1" s="1"/>
  <c r="B15" i="1"/>
  <c r="A14" i="1"/>
  <c r="E13" i="1"/>
  <c r="E57" i="1" s="1"/>
  <c r="F13" i="1"/>
  <c r="F57" i="1" s="1"/>
  <c r="G13" i="1"/>
  <c r="G57" i="1" s="1"/>
  <c r="H13" i="1"/>
  <c r="H57" i="1" s="1"/>
  <c r="I13" i="1"/>
  <c r="I57" i="1" s="1"/>
  <c r="C13" i="1"/>
  <c r="R58" i="1" s="1"/>
  <c r="D13" i="1"/>
  <c r="D57" i="1" s="1"/>
  <c r="H43" i="1" l="1"/>
  <c r="J39" i="1"/>
  <c r="I42" i="1"/>
  <c r="I52" i="1"/>
  <c r="I53" i="1"/>
  <c r="I54" i="1"/>
  <c r="I56" i="1"/>
  <c r="I51" i="1"/>
  <c r="I55" i="1"/>
  <c r="J13" i="1"/>
  <c r="J57" i="1" s="1"/>
  <c r="C57" i="1"/>
  <c r="J11" i="1"/>
  <c r="K6" i="1"/>
  <c r="K45" i="1" s="1"/>
  <c r="J7" i="1"/>
  <c r="I40" i="1" s="1"/>
  <c r="J8" i="1"/>
  <c r="J12" i="1"/>
  <c r="J10" i="1"/>
  <c r="J9" i="1"/>
  <c r="B16" i="1"/>
  <c r="A15" i="1"/>
  <c r="G14" i="1"/>
  <c r="G58" i="1" s="1"/>
  <c r="H14" i="1"/>
  <c r="H58" i="1" s="1"/>
  <c r="I14" i="1"/>
  <c r="I58" i="1" s="1"/>
  <c r="J14" i="1"/>
  <c r="J58" i="1" s="1"/>
  <c r="C14" i="1"/>
  <c r="R59" i="1" s="1"/>
  <c r="D14" i="1"/>
  <c r="D58" i="1" s="1"/>
  <c r="E14" i="1"/>
  <c r="E58" i="1" s="1"/>
  <c r="F14" i="1"/>
  <c r="F58" i="1" s="1"/>
  <c r="I43" i="1" l="1"/>
  <c r="K39" i="1"/>
  <c r="J42" i="1"/>
  <c r="J53" i="1"/>
  <c r="J52" i="1"/>
  <c r="J55" i="1"/>
  <c r="J54" i="1"/>
  <c r="J56" i="1"/>
  <c r="J51" i="1"/>
  <c r="K14" i="1"/>
  <c r="K58" i="1" s="1"/>
  <c r="C58" i="1"/>
  <c r="K7" i="1"/>
  <c r="J40" i="1" s="1"/>
  <c r="K12" i="1"/>
  <c r="L6" i="1"/>
  <c r="L45" i="1" s="1"/>
  <c r="K8" i="1"/>
  <c r="K9" i="1"/>
  <c r="K10" i="1"/>
  <c r="K11" i="1"/>
  <c r="K13" i="1"/>
  <c r="K57" i="1" s="1"/>
  <c r="B17" i="1"/>
  <c r="A16" i="1"/>
  <c r="I15" i="1"/>
  <c r="I59" i="1" s="1"/>
  <c r="H15" i="1"/>
  <c r="H59" i="1" s="1"/>
  <c r="J15" i="1"/>
  <c r="J59" i="1" s="1"/>
  <c r="C15" i="1"/>
  <c r="R60" i="1" s="1"/>
  <c r="K15" i="1"/>
  <c r="K59" i="1" s="1"/>
  <c r="D15" i="1"/>
  <c r="D59" i="1" s="1"/>
  <c r="E15" i="1"/>
  <c r="E59" i="1" s="1"/>
  <c r="F15" i="1"/>
  <c r="F59" i="1" s="1"/>
  <c r="G15" i="1"/>
  <c r="G59" i="1" s="1"/>
  <c r="J43" i="1" l="1"/>
  <c r="L39" i="1"/>
  <c r="K42" i="1"/>
  <c r="K53" i="1"/>
  <c r="K55" i="1"/>
  <c r="K54" i="1"/>
  <c r="K52" i="1"/>
  <c r="K56" i="1"/>
  <c r="K51" i="1"/>
  <c r="C59" i="1"/>
  <c r="L15" i="1"/>
  <c r="L59" i="1" s="1"/>
  <c r="M6" i="1"/>
  <c r="M45" i="1" s="1"/>
  <c r="L13" i="1"/>
  <c r="L57" i="1" s="1"/>
  <c r="L14" i="1"/>
  <c r="L58" i="1" s="1"/>
  <c r="L7" i="1"/>
  <c r="K40" i="1" s="1"/>
  <c r="L10" i="1"/>
  <c r="L11" i="1"/>
  <c r="L8" i="1"/>
  <c r="L9" i="1"/>
  <c r="L12" i="1"/>
  <c r="B18" i="1"/>
  <c r="A17" i="1"/>
  <c r="C16" i="1"/>
  <c r="R61" i="1" s="1"/>
  <c r="K16" i="1"/>
  <c r="K60" i="1" s="1"/>
  <c r="D16" i="1"/>
  <c r="D60" i="1" s="1"/>
  <c r="L16" i="1"/>
  <c r="L60" i="1" s="1"/>
  <c r="E16" i="1"/>
  <c r="E60" i="1" s="1"/>
  <c r="F16" i="1"/>
  <c r="F60" i="1" s="1"/>
  <c r="J16" i="1"/>
  <c r="J60" i="1" s="1"/>
  <c r="G16" i="1"/>
  <c r="G60" i="1" s="1"/>
  <c r="H16" i="1"/>
  <c r="H60" i="1" s="1"/>
  <c r="I16" i="1"/>
  <c r="I60" i="1" s="1"/>
  <c r="K43" i="1" l="1"/>
  <c r="M39" i="1"/>
  <c r="L42" i="1"/>
  <c r="L56" i="1"/>
  <c r="L52" i="1"/>
  <c r="L51" i="1"/>
  <c r="L53" i="1"/>
  <c r="L55" i="1"/>
  <c r="L54" i="1"/>
  <c r="M16" i="1"/>
  <c r="M60" i="1" s="1"/>
  <c r="C60" i="1"/>
  <c r="M14" i="1"/>
  <c r="M58" i="1" s="1"/>
  <c r="M15" i="1"/>
  <c r="M59" i="1" s="1"/>
  <c r="M11" i="1"/>
  <c r="M12" i="1"/>
  <c r="M13" i="1"/>
  <c r="M57" i="1" s="1"/>
  <c r="M8" i="1"/>
  <c r="N6" i="1"/>
  <c r="N45" i="1" s="1"/>
  <c r="M7" i="1"/>
  <c r="L40" i="1" s="1"/>
  <c r="M9" i="1"/>
  <c r="M10" i="1"/>
  <c r="B19" i="1"/>
  <c r="A18" i="1"/>
  <c r="E17" i="1"/>
  <c r="E61" i="1" s="1"/>
  <c r="M17" i="1"/>
  <c r="M61" i="1" s="1"/>
  <c r="F17" i="1"/>
  <c r="F61" i="1" s="1"/>
  <c r="N17" i="1"/>
  <c r="G17" i="1"/>
  <c r="G61" i="1" s="1"/>
  <c r="H17" i="1"/>
  <c r="H61" i="1" s="1"/>
  <c r="I17" i="1"/>
  <c r="I61" i="1" s="1"/>
  <c r="J17" i="1"/>
  <c r="J61" i="1" s="1"/>
  <c r="C17" i="1"/>
  <c r="R62" i="1" s="1"/>
  <c r="K17" i="1"/>
  <c r="K61" i="1" s="1"/>
  <c r="D17" i="1"/>
  <c r="D61" i="1" s="1"/>
  <c r="L17" i="1"/>
  <c r="L61" i="1" s="1"/>
  <c r="L43" i="1" l="1"/>
  <c r="N39" i="1"/>
  <c r="M42" i="1"/>
  <c r="M51" i="1"/>
  <c r="M54" i="1"/>
  <c r="M53" i="1"/>
  <c r="M52" i="1"/>
  <c r="M56" i="1"/>
  <c r="M55" i="1"/>
  <c r="N61" i="1"/>
  <c r="C61" i="1"/>
  <c r="N12" i="1"/>
  <c r="N7" i="1"/>
  <c r="M40" i="1" s="1"/>
  <c r="N15" i="1"/>
  <c r="N59" i="1" s="1"/>
  <c r="N13" i="1"/>
  <c r="N57" i="1" s="1"/>
  <c r="O6" i="1"/>
  <c r="O45" i="1" s="1"/>
  <c r="N14" i="1"/>
  <c r="N58" i="1" s="1"/>
  <c r="N10" i="1"/>
  <c r="N11" i="1"/>
  <c r="N8" i="1"/>
  <c r="N16" i="1"/>
  <c r="N60" i="1" s="1"/>
  <c r="N9" i="1"/>
  <c r="B20" i="1"/>
  <c r="A19" i="1"/>
  <c r="G18" i="1"/>
  <c r="G62" i="1" s="1"/>
  <c r="H18" i="1"/>
  <c r="H62" i="1" s="1"/>
  <c r="I18" i="1"/>
  <c r="I62" i="1" s="1"/>
  <c r="F18" i="1"/>
  <c r="F62" i="1" s="1"/>
  <c r="J18" i="1"/>
  <c r="J62" i="1" s="1"/>
  <c r="C18" i="1"/>
  <c r="R63" i="1" s="1"/>
  <c r="K18" i="1"/>
  <c r="K62" i="1" s="1"/>
  <c r="D18" i="1"/>
  <c r="D62" i="1" s="1"/>
  <c r="L18" i="1"/>
  <c r="L62" i="1" s="1"/>
  <c r="E18" i="1"/>
  <c r="E62" i="1" s="1"/>
  <c r="M18" i="1"/>
  <c r="M62" i="1" s="1"/>
  <c r="N18" i="1"/>
  <c r="N62" i="1" s="1"/>
  <c r="M43" i="1" l="1"/>
  <c r="O39" i="1"/>
  <c r="N42" i="1"/>
  <c r="N55" i="1"/>
  <c r="N51" i="1"/>
  <c r="N54" i="1"/>
  <c r="N52" i="1"/>
  <c r="N56" i="1"/>
  <c r="N53" i="1"/>
  <c r="C62" i="1"/>
  <c r="O16" i="1"/>
  <c r="O60" i="1" s="1"/>
  <c r="O13" i="1"/>
  <c r="O57" i="1" s="1"/>
  <c r="O15" i="1"/>
  <c r="O59" i="1" s="1"/>
  <c r="O17" i="1"/>
  <c r="O61" i="1" s="1"/>
  <c r="P6" i="1"/>
  <c r="P45" i="1" s="1"/>
  <c r="O14" i="1"/>
  <c r="O58" i="1" s="1"/>
  <c r="O7" i="1"/>
  <c r="N40" i="1" s="1"/>
  <c r="O8" i="1"/>
  <c r="O9" i="1"/>
  <c r="O11" i="1"/>
  <c r="O10" i="1"/>
  <c r="O12" i="1"/>
  <c r="O18" i="1"/>
  <c r="O62" i="1" s="1"/>
  <c r="B21" i="1"/>
  <c r="A20" i="1"/>
  <c r="I19" i="1"/>
  <c r="I63" i="1" s="1"/>
  <c r="J19" i="1"/>
  <c r="J63" i="1" s="1"/>
  <c r="C19" i="1"/>
  <c r="R64" i="1" s="1"/>
  <c r="K19" i="1"/>
  <c r="K63" i="1" s="1"/>
  <c r="D19" i="1"/>
  <c r="D63" i="1" s="1"/>
  <c r="L19" i="1"/>
  <c r="L63" i="1" s="1"/>
  <c r="E19" i="1"/>
  <c r="E63" i="1" s="1"/>
  <c r="M19" i="1"/>
  <c r="M63" i="1" s="1"/>
  <c r="F19" i="1"/>
  <c r="F63" i="1" s="1"/>
  <c r="N19" i="1"/>
  <c r="N63" i="1" s="1"/>
  <c r="G19" i="1"/>
  <c r="G63" i="1" s="1"/>
  <c r="O19" i="1"/>
  <c r="O63" i="1" s="1"/>
  <c r="H19" i="1"/>
  <c r="H63" i="1" s="1"/>
  <c r="N43" i="1" l="1"/>
  <c r="P39" i="1"/>
  <c r="P42" i="1" s="1"/>
  <c r="O42" i="1"/>
  <c r="O53" i="1"/>
  <c r="O52" i="1"/>
  <c r="O54" i="1"/>
  <c r="O55" i="1"/>
  <c r="O51" i="1"/>
  <c r="O56" i="1"/>
  <c r="C63" i="1"/>
  <c r="P11" i="1"/>
  <c r="P12" i="1"/>
  <c r="P13" i="1"/>
  <c r="P57" i="1" s="1"/>
  <c r="Q57" i="1" s="1"/>
  <c r="P18" i="1"/>
  <c r="P62" i="1" s="1"/>
  <c r="Q62" i="1" s="1"/>
  <c r="P7" i="1"/>
  <c r="P8" i="1"/>
  <c r="P17" i="1"/>
  <c r="P61" i="1" s="1"/>
  <c r="Q61" i="1" s="1"/>
  <c r="P14" i="1"/>
  <c r="P58" i="1" s="1"/>
  <c r="Q58" i="1" s="1"/>
  <c r="P15" i="1"/>
  <c r="P59" i="1" s="1"/>
  <c r="Q59" i="1" s="1"/>
  <c r="P16" i="1"/>
  <c r="P60" i="1" s="1"/>
  <c r="Q60" i="1" s="1"/>
  <c r="P9" i="1"/>
  <c r="P10" i="1"/>
  <c r="P19" i="1"/>
  <c r="P63" i="1" s="1"/>
  <c r="B22" i="1"/>
  <c r="A21" i="1"/>
  <c r="C20" i="1"/>
  <c r="R65" i="1" s="1"/>
  <c r="K20" i="1"/>
  <c r="K64" i="1" s="1"/>
  <c r="D20" i="1"/>
  <c r="D64" i="1" s="1"/>
  <c r="L20" i="1"/>
  <c r="L64" i="1" s="1"/>
  <c r="E20" i="1"/>
  <c r="E64" i="1" s="1"/>
  <c r="M20" i="1"/>
  <c r="M64" i="1" s="1"/>
  <c r="F20" i="1"/>
  <c r="F64" i="1" s="1"/>
  <c r="N20" i="1"/>
  <c r="N64" i="1" s="1"/>
  <c r="J20" i="1"/>
  <c r="J64" i="1" s="1"/>
  <c r="G20" i="1"/>
  <c r="G64" i="1" s="1"/>
  <c r="O20" i="1"/>
  <c r="O64" i="1" s="1"/>
  <c r="P20" i="1"/>
  <c r="P64" i="1" s="1"/>
  <c r="H20" i="1"/>
  <c r="H64" i="1" s="1"/>
  <c r="I20" i="1"/>
  <c r="I64" i="1" s="1"/>
  <c r="Z53" i="1" l="1"/>
  <c r="Y53" i="1"/>
  <c r="AA53" i="1"/>
  <c r="AB53" i="1"/>
  <c r="AC53" i="1"/>
  <c r="Y56" i="1"/>
  <c r="Z56" i="1"/>
  <c r="AA56" i="1"/>
  <c r="AB56" i="1"/>
  <c r="AC56" i="1"/>
  <c r="AC58" i="1"/>
  <c r="AA58" i="1"/>
  <c r="Y58" i="1"/>
  <c r="Z58" i="1"/>
  <c r="AB58" i="1"/>
  <c r="AB55" i="1"/>
  <c r="AC55" i="1"/>
  <c r="Z55" i="1"/>
  <c r="AA55" i="1"/>
  <c r="Y55" i="1"/>
  <c r="Y54" i="1"/>
  <c r="Z54" i="1"/>
  <c r="AA54" i="1"/>
  <c r="AC54" i="1"/>
  <c r="AB54" i="1"/>
  <c r="Z57" i="1"/>
  <c r="AA57" i="1"/>
  <c r="AB57" i="1"/>
  <c r="AC57" i="1"/>
  <c r="Y57" i="1"/>
  <c r="O40" i="1"/>
  <c r="O43" i="1" s="1"/>
  <c r="P40" i="1"/>
  <c r="P43" i="1" s="1"/>
  <c r="P53" i="1"/>
  <c r="Q53" i="1" s="1"/>
  <c r="P55" i="1"/>
  <c r="Q55" i="1" s="1"/>
  <c r="P52" i="1"/>
  <c r="Q52" i="1" s="1"/>
  <c r="P56" i="1"/>
  <c r="Q56" i="1" s="1"/>
  <c r="P51" i="1"/>
  <c r="Q51" i="1" s="1"/>
  <c r="P54" i="1"/>
  <c r="Q54" i="1" s="1"/>
  <c r="Q63" i="1"/>
  <c r="C64" i="1"/>
  <c r="Q64" i="1" s="1"/>
  <c r="B23" i="1"/>
  <c r="A22" i="1"/>
  <c r="E21" i="1"/>
  <c r="E65" i="1" s="1"/>
  <c r="M21" i="1"/>
  <c r="M65" i="1" s="1"/>
  <c r="L21" i="1"/>
  <c r="L65" i="1" s="1"/>
  <c r="F21" i="1"/>
  <c r="F65" i="1" s="1"/>
  <c r="N21" i="1"/>
  <c r="N65" i="1" s="1"/>
  <c r="G21" i="1"/>
  <c r="G65" i="1" s="1"/>
  <c r="O21" i="1"/>
  <c r="O65" i="1" s="1"/>
  <c r="H21" i="1"/>
  <c r="H65" i="1" s="1"/>
  <c r="P21" i="1"/>
  <c r="P65" i="1" s="1"/>
  <c r="I21" i="1"/>
  <c r="I65" i="1" s="1"/>
  <c r="J21" i="1"/>
  <c r="J65" i="1" s="1"/>
  <c r="C21" i="1"/>
  <c r="R66" i="1" s="1"/>
  <c r="K21" i="1"/>
  <c r="K65" i="1" s="1"/>
  <c r="D21" i="1"/>
  <c r="D65" i="1" s="1"/>
  <c r="Y52" i="1" l="1"/>
  <c r="AA52" i="1"/>
  <c r="AB52" i="1"/>
  <c r="AC52" i="1"/>
  <c r="Y59" i="1"/>
  <c r="Z59" i="1"/>
  <c r="AA59" i="1"/>
  <c r="AB59" i="1"/>
  <c r="AC59" i="1"/>
  <c r="Z52" i="1"/>
  <c r="AA60" i="1"/>
  <c r="AB60" i="1"/>
  <c r="Z60" i="1"/>
  <c r="AC60" i="1"/>
  <c r="Y60" i="1"/>
  <c r="Q43" i="1"/>
  <c r="U50" i="1" s="1"/>
  <c r="U49" i="1" s="1"/>
  <c r="U48" i="1" s="1"/>
  <c r="U47" i="1" s="1"/>
  <c r="U46" i="1" s="1"/>
  <c r="S50" i="1"/>
  <c r="S49" i="1" s="1"/>
  <c r="S48" i="1" s="1"/>
  <c r="S47" i="1" s="1"/>
  <c r="S46" i="1" s="1"/>
  <c r="C65" i="1"/>
  <c r="Q65" i="1" s="1"/>
  <c r="B24" i="1"/>
  <c r="A23" i="1"/>
  <c r="G22" i="1"/>
  <c r="G66" i="1" s="1"/>
  <c r="O22" i="1"/>
  <c r="O66" i="1" s="1"/>
  <c r="H22" i="1"/>
  <c r="H66" i="1" s="1"/>
  <c r="P22" i="1"/>
  <c r="P66" i="1" s="1"/>
  <c r="I22" i="1"/>
  <c r="I66" i="1" s="1"/>
  <c r="J22" i="1"/>
  <c r="J66" i="1" s="1"/>
  <c r="L22" i="1"/>
  <c r="L66" i="1" s="1"/>
  <c r="N22" i="1"/>
  <c r="N66" i="1" s="1"/>
  <c r="C22" i="1"/>
  <c r="R67" i="1" s="1"/>
  <c r="K22" i="1"/>
  <c r="K66" i="1" s="1"/>
  <c r="D22" i="1"/>
  <c r="D66" i="1" s="1"/>
  <c r="E22" i="1"/>
  <c r="E66" i="1" s="1"/>
  <c r="M22" i="1"/>
  <c r="M66" i="1" s="1"/>
  <c r="F22" i="1"/>
  <c r="F66" i="1" s="1"/>
  <c r="Z61" i="1" l="1"/>
  <c r="AC61" i="1"/>
  <c r="Y61" i="1"/>
  <c r="AA61" i="1"/>
  <c r="AB61" i="1"/>
  <c r="T50" i="1"/>
  <c r="T49" i="1" s="1"/>
  <c r="T48" i="1" s="1"/>
  <c r="T47" i="1" s="1"/>
  <c r="T46" i="1" s="1"/>
  <c r="C66" i="1"/>
  <c r="Q66" i="1" s="1"/>
  <c r="B25" i="1"/>
  <c r="A24" i="1"/>
  <c r="I23" i="1"/>
  <c r="I67" i="1" s="1"/>
  <c r="J23" i="1"/>
  <c r="J67" i="1" s="1"/>
  <c r="C23" i="1"/>
  <c r="R68" i="1" s="1"/>
  <c r="K23" i="1"/>
  <c r="K67" i="1" s="1"/>
  <c r="H23" i="1"/>
  <c r="H67" i="1" s="1"/>
  <c r="D23" i="1"/>
  <c r="D67" i="1" s="1"/>
  <c r="L23" i="1"/>
  <c r="L67" i="1" s="1"/>
  <c r="E23" i="1"/>
  <c r="E67" i="1" s="1"/>
  <c r="M23" i="1"/>
  <c r="M67" i="1" s="1"/>
  <c r="F23" i="1"/>
  <c r="F67" i="1" s="1"/>
  <c r="N23" i="1"/>
  <c r="N67" i="1" s="1"/>
  <c r="G23" i="1"/>
  <c r="G67" i="1" s="1"/>
  <c r="O23" i="1"/>
  <c r="O67" i="1" s="1"/>
  <c r="P23" i="1"/>
  <c r="P67" i="1" s="1"/>
  <c r="Y62" i="1" l="1"/>
  <c r="Z62" i="1"/>
  <c r="AA62" i="1"/>
  <c r="AB62" i="1"/>
  <c r="AC62" i="1"/>
  <c r="C67" i="1"/>
  <c r="Q67" i="1" s="1"/>
  <c r="B26" i="1"/>
  <c r="A25" i="1"/>
  <c r="C24" i="1"/>
  <c r="R69" i="1" s="1"/>
  <c r="K24" i="1"/>
  <c r="K68" i="1" s="1"/>
  <c r="D24" i="1"/>
  <c r="D68" i="1" s="1"/>
  <c r="L24" i="1"/>
  <c r="L68" i="1" s="1"/>
  <c r="E24" i="1"/>
  <c r="E68" i="1" s="1"/>
  <c r="M24" i="1"/>
  <c r="M68" i="1" s="1"/>
  <c r="F24" i="1"/>
  <c r="F68" i="1" s="1"/>
  <c r="N24" i="1"/>
  <c r="N68" i="1" s="1"/>
  <c r="G24" i="1"/>
  <c r="G68" i="1" s="1"/>
  <c r="O24" i="1"/>
  <c r="O68" i="1" s="1"/>
  <c r="H24" i="1"/>
  <c r="H68" i="1" s="1"/>
  <c r="P24" i="1"/>
  <c r="P68" i="1" s="1"/>
  <c r="J24" i="1"/>
  <c r="J68" i="1" s="1"/>
  <c r="I24" i="1"/>
  <c r="I68" i="1" s="1"/>
  <c r="AB63" i="1" l="1"/>
  <c r="AC63" i="1"/>
  <c r="Z63" i="1"/>
  <c r="Y63" i="1"/>
  <c r="AA63" i="1"/>
  <c r="C68" i="1"/>
  <c r="Q68" i="1" s="1"/>
  <c r="B27" i="1"/>
  <c r="A26" i="1"/>
  <c r="E25" i="1"/>
  <c r="E69" i="1" s="1"/>
  <c r="M25" i="1"/>
  <c r="M69" i="1" s="1"/>
  <c r="D25" i="1"/>
  <c r="D69" i="1" s="1"/>
  <c r="F25" i="1"/>
  <c r="F69" i="1" s="1"/>
  <c r="N25" i="1"/>
  <c r="N69" i="1" s="1"/>
  <c r="G25" i="1"/>
  <c r="G69" i="1" s="1"/>
  <c r="O25" i="1"/>
  <c r="O69" i="1" s="1"/>
  <c r="H25" i="1"/>
  <c r="H69" i="1" s="1"/>
  <c r="P25" i="1"/>
  <c r="P69" i="1" s="1"/>
  <c r="J25" i="1"/>
  <c r="J69" i="1" s="1"/>
  <c r="L25" i="1"/>
  <c r="L69" i="1" s="1"/>
  <c r="I25" i="1"/>
  <c r="I69" i="1" s="1"/>
  <c r="C25" i="1"/>
  <c r="R70" i="1" s="1"/>
  <c r="K25" i="1"/>
  <c r="K69" i="1" s="1"/>
  <c r="AC64" i="1" l="1"/>
  <c r="Y64" i="1"/>
  <c r="AB64" i="1"/>
  <c r="Z64" i="1"/>
  <c r="AA64" i="1"/>
  <c r="C69" i="1"/>
  <c r="Q69" i="1" s="1"/>
  <c r="B28" i="1"/>
  <c r="A27" i="1"/>
  <c r="G26" i="1"/>
  <c r="G70" i="1" s="1"/>
  <c r="O26" i="1"/>
  <c r="O70" i="1" s="1"/>
  <c r="H26" i="1"/>
  <c r="H70" i="1" s="1"/>
  <c r="P26" i="1"/>
  <c r="P70" i="1" s="1"/>
  <c r="I26" i="1"/>
  <c r="I70" i="1" s="1"/>
  <c r="J26" i="1"/>
  <c r="J70" i="1" s="1"/>
  <c r="N26" i="1"/>
  <c r="N70" i="1" s="1"/>
  <c r="C26" i="1"/>
  <c r="R71" i="1" s="1"/>
  <c r="K26" i="1"/>
  <c r="K70" i="1" s="1"/>
  <c r="D26" i="1"/>
  <c r="D70" i="1" s="1"/>
  <c r="L26" i="1"/>
  <c r="L70" i="1" s="1"/>
  <c r="E26" i="1"/>
  <c r="E70" i="1" s="1"/>
  <c r="M26" i="1"/>
  <c r="M70" i="1" s="1"/>
  <c r="F26" i="1"/>
  <c r="F70" i="1" s="1"/>
  <c r="Z65" i="1" l="1"/>
  <c r="AA65" i="1"/>
  <c r="Y65" i="1"/>
  <c r="AB65" i="1"/>
  <c r="AC65" i="1"/>
  <c r="C70" i="1"/>
  <c r="Q70" i="1" s="1"/>
  <c r="B29" i="1"/>
  <c r="A28" i="1"/>
  <c r="I27" i="1"/>
  <c r="I71" i="1" s="1"/>
  <c r="J27" i="1"/>
  <c r="J71" i="1" s="1"/>
  <c r="H27" i="1"/>
  <c r="H71" i="1" s="1"/>
  <c r="C27" i="1"/>
  <c r="R72" i="1" s="1"/>
  <c r="K27" i="1"/>
  <c r="K71" i="1" s="1"/>
  <c r="F27" i="1"/>
  <c r="F71" i="1" s="1"/>
  <c r="D27" i="1"/>
  <c r="D71" i="1" s="1"/>
  <c r="L27" i="1"/>
  <c r="L71" i="1" s="1"/>
  <c r="E27" i="1"/>
  <c r="E71" i="1" s="1"/>
  <c r="M27" i="1"/>
  <c r="M71" i="1" s="1"/>
  <c r="N27" i="1"/>
  <c r="N71" i="1" s="1"/>
  <c r="G27" i="1"/>
  <c r="G71" i="1" s="1"/>
  <c r="O27" i="1"/>
  <c r="O71" i="1" s="1"/>
  <c r="P27" i="1"/>
  <c r="P71" i="1" s="1"/>
  <c r="AC66" i="1" l="1"/>
  <c r="Y66" i="1"/>
  <c r="Z66" i="1"/>
  <c r="AA66" i="1"/>
  <c r="AB66" i="1"/>
  <c r="C71" i="1"/>
  <c r="Q71" i="1" s="1"/>
  <c r="B30" i="1"/>
  <c r="A29" i="1"/>
  <c r="C28" i="1"/>
  <c r="R73" i="1" s="1"/>
  <c r="K28" i="1"/>
  <c r="K72" i="1" s="1"/>
  <c r="J28" i="1"/>
  <c r="J72" i="1" s="1"/>
  <c r="D28" i="1"/>
  <c r="D72" i="1" s="1"/>
  <c r="L28" i="1"/>
  <c r="L72" i="1" s="1"/>
  <c r="E28" i="1"/>
  <c r="E72" i="1" s="1"/>
  <c r="M28" i="1"/>
  <c r="M72" i="1" s="1"/>
  <c r="F28" i="1"/>
  <c r="F72" i="1" s="1"/>
  <c r="N28" i="1"/>
  <c r="N72" i="1" s="1"/>
  <c r="H28" i="1"/>
  <c r="H72" i="1" s="1"/>
  <c r="G28" i="1"/>
  <c r="G72" i="1" s="1"/>
  <c r="O28" i="1"/>
  <c r="O72" i="1" s="1"/>
  <c r="P28" i="1"/>
  <c r="P72" i="1" s="1"/>
  <c r="I28" i="1"/>
  <c r="I72" i="1" s="1"/>
  <c r="Y67" i="1" l="1"/>
  <c r="Z67" i="1"/>
  <c r="AA67" i="1"/>
  <c r="AB67" i="1"/>
  <c r="AC67" i="1"/>
  <c r="C72" i="1"/>
  <c r="Q72" i="1" s="1"/>
  <c r="B31" i="1"/>
  <c r="A30" i="1"/>
  <c r="E29" i="1"/>
  <c r="E73" i="1" s="1"/>
  <c r="M29" i="1"/>
  <c r="M73" i="1" s="1"/>
  <c r="F29" i="1"/>
  <c r="F73" i="1" s="1"/>
  <c r="N29" i="1"/>
  <c r="N73" i="1" s="1"/>
  <c r="G29" i="1"/>
  <c r="G73" i="1" s="1"/>
  <c r="O29" i="1"/>
  <c r="O73" i="1" s="1"/>
  <c r="L29" i="1"/>
  <c r="L73" i="1" s="1"/>
  <c r="H29" i="1"/>
  <c r="H73" i="1" s="1"/>
  <c r="P29" i="1"/>
  <c r="P73" i="1" s="1"/>
  <c r="I29" i="1"/>
  <c r="I73" i="1" s="1"/>
  <c r="J29" i="1"/>
  <c r="J73" i="1" s="1"/>
  <c r="D29" i="1"/>
  <c r="D73" i="1" s="1"/>
  <c r="C29" i="1"/>
  <c r="R74" i="1" s="1"/>
  <c r="K29" i="1"/>
  <c r="K73" i="1" s="1"/>
  <c r="AA68" i="1" l="1"/>
  <c r="AB68" i="1"/>
  <c r="AC68" i="1"/>
  <c r="Y68" i="1"/>
  <c r="Z68" i="1"/>
  <c r="C73" i="1"/>
  <c r="Q73" i="1" s="1"/>
  <c r="B32" i="1"/>
  <c r="A31" i="1"/>
  <c r="G30" i="1"/>
  <c r="G74" i="1" s="1"/>
  <c r="O30" i="1"/>
  <c r="O74" i="1" s="1"/>
  <c r="L30" i="1"/>
  <c r="L74" i="1" s="1"/>
  <c r="H30" i="1"/>
  <c r="H74" i="1" s="1"/>
  <c r="P30" i="1"/>
  <c r="P74" i="1" s="1"/>
  <c r="I30" i="1"/>
  <c r="I74" i="1" s="1"/>
  <c r="J30" i="1"/>
  <c r="J74" i="1" s="1"/>
  <c r="F30" i="1"/>
  <c r="F74" i="1" s="1"/>
  <c r="C30" i="1"/>
  <c r="R75" i="1" s="1"/>
  <c r="K30" i="1"/>
  <c r="K74" i="1" s="1"/>
  <c r="D30" i="1"/>
  <c r="D74" i="1" s="1"/>
  <c r="N30" i="1"/>
  <c r="N74" i="1" s="1"/>
  <c r="E30" i="1"/>
  <c r="E74" i="1" s="1"/>
  <c r="M30" i="1"/>
  <c r="M74" i="1" s="1"/>
  <c r="AB69" i="1" l="1"/>
  <c r="AC69" i="1"/>
  <c r="Y69" i="1"/>
  <c r="Z69" i="1"/>
  <c r="AA69" i="1"/>
  <c r="C74" i="1"/>
  <c r="Q74" i="1" s="1"/>
  <c r="B33" i="1"/>
  <c r="A32" i="1"/>
  <c r="I31" i="1"/>
  <c r="I75" i="1" s="1"/>
  <c r="J31" i="1"/>
  <c r="J75" i="1" s="1"/>
  <c r="C31" i="1"/>
  <c r="R76" i="1" s="1"/>
  <c r="K31" i="1"/>
  <c r="K75" i="1" s="1"/>
  <c r="D31" i="1"/>
  <c r="D75" i="1" s="1"/>
  <c r="L31" i="1"/>
  <c r="L75" i="1" s="1"/>
  <c r="N31" i="1"/>
  <c r="N75" i="1" s="1"/>
  <c r="P31" i="1"/>
  <c r="P75" i="1" s="1"/>
  <c r="E31" i="1"/>
  <c r="E75" i="1" s="1"/>
  <c r="M31" i="1"/>
  <c r="M75" i="1" s="1"/>
  <c r="F31" i="1"/>
  <c r="F75" i="1" s="1"/>
  <c r="G31" i="1"/>
  <c r="G75" i="1" s="1"/>
  <c r="O31" i="1"/>
  <c r="O75" i="1" s="1"/>
  <c r="H31" i="1"/>
  <c r="H75" i="1" s="1"/>
  <c r="Y70" i="1" l="1"/>
  <c r="Z70" i="1"/>
  <c r="AA70" i="1"/>
  <c r="AC70" i="1"/>
  <c r="AB70" i="1"/>
  <c r="C75" i="1"/>
  <c r="Q75" i="1" s="1"/>
  <c r="B34" i="1"/>
  <c r="A33" i="1"/>
  <c r="C32" i="1"/>
  <c r="R77" i="1" s="1"/>
  <c r="K32" i="1"/>
  <c r="K76" i="1" s="1"/>
  <c r="D32" i="1"/>
  <c r="D76" i="1" s="1"/>
  <c r="L32" i="1"/>
  <c r="L76" i="1" s="1"/>
  <c r="E32" i="1"/>
  <c r="E76" i="1" s="1"/>
  <c r="M32" i="1"/>
  <c r="M76" i="1" s="1"/>
  <c r="P32" i="1"/>
  <c r="P76" i="1" s="1"/>
  <c r="F32" i="1"/>
  <c r="F76" i="1" s="1"/>
  <c r="N32" i="1"/>
  <c r="N76" i="1" s="1"/>
  <c r="G32" i="1"/>
  <c r="G76" i="1" s="1"/>
  <c r="O32" i="1"/>
  <c r="O76" i="1" s="1"/>
  <c r="H32" i="1"/>
  <c r="H76" i="1" s="1"/>
  <c r="J32" i="1"/>
  <c r="J76" i="1" s="1"/>
  <c r="I32" i="1"/>
  <c r="I76" i="1" s="1"/>
  <c r="AB71" i="1" l="1"/>
  <c r="AC71" i="1"/>
  <c r="Y71" i="1"/>
  <c r="Z71" i="1"/>
  <c r="AA71" i="1"/>
  <c r="C76" i="1"/>
  <c r="Q76" i="1" s="1"/>
  <c r="B35" i="1"/>
  <c r="A34" i="1"/>
  <c r="E33" i="1"/>
  <c r="E77" i="1" s="1"/>
  <c r="M33" i="1"/>
  <c r="M77" i="1" s="1"/>
  <c r="D33" i="1"/>
  <c r="D77" i="1" s="1"/>
  <c r="F33" i="1"/>
  <c r="F77" i="1" s="1"/>
  <c r="N33" i="1"/>
  <c r="N77" i="1" s="1"/>
  <c r="G33" i="1"/>
  <c r="G77" i="1" s="1"/>
  <c r="O33" i="1"/>
  <c r="O77" i="1" s="1"/>
  <c r="H33" i="1"/>
  <c r="H77" i="1" s="1"/>
  <c r="P33" i="1"/>
  <c r="P77" i="1" s="1"/>
  <c r="I33" i="1"/>
  <c r="I77" i="1" s="1"/>
  <c r="J33" i="1"/>
  <c r="J77" i="1" s="1"/>
  <c r="C33" i="1"/>
  <c r="R78" i="1" s="1"/>
  <c r="K33" i="1"/>
  <c r="K77" i="1" s="1"/>
  <c r="L33" i="1"/>
  <c r="L77" i="1" s="1"/>
  <c r="Y72" i="1" l="1"/>
  <c r="Z72" i="1"/>
  <c r="AA72" i="1"/>
  <c r="AB72" i="1"/>
  <c r="AC72" i="1"/>
  <c r="C77" i="1"/>
  <c r="Q77" i="1" s="1"/>
  <c r="B36" i="1"/>
  <c r="A35" i="1"/>
  <c r="G34" i="1"/>
  <c r="G78" i="1" s="1"/>
  <c r="O34" i="1"/>
  <c r="O78" i="1" s="1"/>
  <c r="H34" i="1"/>
  <c r="H78" i="1" s="1"/>
  <c r="P34" i="1"/>
  <c r="P78" i="1" s="1"/>
  <c r="I34" i="1"/>
  <c r="I78" i="1" s="1"/>
  <c r="J34" i="1"/>
  <c r="J78" i="1" s="1"/>
  <c r="L34" i="1"/>
  <c r="L78" i="1" s="1"/>
  <c r="F34" i="1"/>
  <c r="F78" i="1" s="1"/>
  <c r="C34" i="1"/>
  <c r="R79" i="1" s="1"/>
  <c r="K34" i="1"/>
  <c r="K78" i="1" s="1"/>
  <c r="D34" i="1"/>
  <c r="D78" i="1" s="1"/>
  <c r="E34" i="1"/>
  <c r="E78" i="1" s="1"/>
  <c r="M34" i="1"/>
  <c r="M78" i="1" s="1"/>
  <c r="N34" i="1"/>
  <c r="N78" i="1" s="1"/>
  <c r="Z73" i="1" l="1"/>
  <c r="AA73" i="1"/>
  <c r="Y73" i="1"/>
  <c r="AB73" i="1"/>
  <c r="AC73" i="1"/>
  <c r="C78" i="1"/>
  <c r="Q78" i="1" s="1"/>
  <c r="B37" i="1"/>
  <c r="A36" i="1"/>
  <c r="I35" i="1"/>
  <c r="I79" i="1" s="1"/>
  <c r="N35" i="1"/>
  <c r="N79" i="1" s="1"/>
  <c r="J35" i="1"/>
  <c r="J79" i="1" s="1"/>
  <c r="H35" i="1"/>
  <c r="H79" i="1" s="1"/>
  <c r="C35" i="1"/>
  <c r="R80" i="1" s="1"/>
  <c r="K35" i="1"/>
  <c r="K79" i="1" s="1"/>
  <c r="P35" i="1"/>
  <c r="P79" i="1" s="1"/>
  <c r="D35" i="1"/>
  <c r="D79" i="1" s="1"/>
  <c r="L35" i="1"/>
  <c r="L79" i="1" s="1"/>
  <c r="E35" i="1"/>
  <c r="E79" i="1" s="1"/>
  <c r="M35" i="1"/>
  <c r="M79" i="1" s="1"/>
  <c r="F35" i="1"/>
  <c r="F79" i="1" s="1"/>
  <c r="G35" i="1"/>
  <c r="G79" i="1" s="1"/>
  <c r="O35" i="1"/>
  <c r="O79" i="1" s="1"/>
  <c r="AC74" i="1" l="1"/>
  <c r="Y74" i="1"/>
  <c r="AA74" i="1"/>
  <c r="Z74" i="1"/>
  <c r="AB74" i="1"/>
  <c r="C79" i="1"/>
  <c r="Q79" i="1" s="1"/>
  <c r="A37" i="1"/>
  <c r="C36" i="1"/>
  <c r="R81" i="1" s="1"/>
  <c r="K36" i="1"/>
  <c r="K80" i="1" s="1"/>
  <c r="D36" i="1"/>
  <c r="D80" i="1" s="1"/>
  <c r="L36" i="1"/>
  <c r="L80" i="1" s="1"/>
  <c r="E36" i="1"/>
  <c r="E80" i="1" s="1"/>
  <c r="M36" i="1"/>
  <c r="M80" i="1" s="1"/>
  <c r="F36" i="1"/>
  <c r="F80" i="1" s="1"/>
  <c r="N36" i="1"/>
  <c r="N80" i="1" s="1"/>
  <c r="P36" i="1"/>
  <c r="P80" i="1" s="1"/>
  <c r="G36" i="1"/>
  <c r="G80" i="1" s="1"/>
  <c r="O36" i="1"/>
  <c r="O80" i="1" s="1"/>
  <c r="H36" i="1"/>
  <c r="H80" i="1" s="1"/>
  <c r="J36" i="1"/>
  <c r="J80" i="1" s="1"/>
  <c r="I36" i="1"/>
  <c r="I80" i="1" s="1"/>
  <c r="Y75" i="1" l="1"/>
  <c r="Z75" i="1"/>
  <c r="AC75" i="1"/>
  <c r="AA75" i="1"/>
  <c r="AB75" i="1"/>
  <c r="C80" i="1"/>
  <c r="Q80" i="1" s="1"/>
  <c r="E37" i="1"/>
  <c r="E81" i="1" s="1"/>
  <c r="M37" i="1"/>
  <c r="M81" i="1" s="1"/>
  <c r="D37" i="1"/>
  <c r="D81" i="1" s="1"/>
  <c r="F37" i="1"/>
  <c r="F81" i="1" s="1"/>
  <c r="N37" i="1"/>
  <c r="N81" i="1" s="1"/>
  <c r="G37" i="1"/>
  <c r="G81" i="1" s="1"/>
  <c r="O37" i="1"/>
  <c r="O81" i="1" s="1"/>
  <c r="H37" i="1"/>
  <c r="H81" i="1" s="1"/>
  <c r="P37" i="1"/>
  <c r="P81" i="1" s="1"/>
  <c r="I37" i="1"/>
  <c r="I81" i="1" s="1"/>
  <c r="J37" i="1"/>
  <c r="J81" i="1" s="1"/>
  <c r="L37" i="1"/>
  <c r="L81" i="1" s="1"/>
  <c r="C37" i="1"/>
  <c r="K37" i="1"/>
  <c r="K81" i="1" s="1"/>
  <c r="AA76" i="1" l="1"/>
  <c r="AB76" i="1"/>
  <c r="Y76" i="1"/>
  <c r="AC76" i="1"/>
  <c r="Z76" i="1"/>
  <c r="C81" i="1"/>
  <c r="Q81" i="1" s="1"/>
  <c r="Y78" i="1" l="1"/>
  <c r="Y77" i="1"/>
  <c r="Z78" i="1"/>
  <c r="Z77" i="1"/>
  <c r="AC77" i="1"/>
  <c r="AC78" i="1"/>
  <c r="AB78" i="1"/>
  <c r="AB77" i="1"/>
  <c r="AA77" i="1"/>
  <c r="AA78" i="1"/>
</calcChain>
</file>

<file path=xl/sharedStrings.xml><?xml version="1.0" encoding="utf-8"?>
<sst xmlns="http://schemas.openxmlformats.org/spreadsheetml/2006/main" count="25" uniqueCount="24">
  <si>
    <t>alpha</t>
  </si>
  <si>
    <t>a*(1-a)</t>
  </si>
  <si>
    <t>observed</t>
  </si>
  <si>
    <t>pred</t>
  </si>
  <si>
    <t>angle</t>
  </si>
  <si>
    <t>step</t>
  </si>
  <si>
    <t>offset</t>
  </si>
  <si>
    <t>oil data</t>
  </si>
  <si>
    <t>time</t>
  </si>
  <si>
    <t>level fc</t>
  </si>
  <si>
    <t>slope</t>
  </si>
  <si>
    <t>trend</t>
  </si>
  <si>
    <t>beta</t>
  </si>
  <si>
    <t>b*(1-b)</t>
  </si>
  <si>
    <t>phi</t>
  </si>
  <si>
    <t>power(phi)</t>
  </si>
  <si>
    <t>t-1 error</t>
  </si>
  <si>
    <t>t-2 error</t>
  </si>
  <si>
    <t>t-3 error</t>
  </si>
  <si>
    <t>t-4 error</t>
  </si>
  <si>
    <t>t-5 error</t>
  </si>
  <si>
    <t>mean</t>
  </si>
  <si>
    <t>stdev</t>
  </si>
  <si>
    <t>fcast step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</si>
</sst>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164" fontId="0" fillId="0" borderId="0" xfId="0" applyNumberFormat="1"/>
    <xf numFmtId="164" fontId="0" fillId="0" borderId="0" xfId="0" applyNumberFormat="1" applyFill="1"/>
    <xf numFmtId="0" fontId="0" fillId="0" borderId="1" xfId="0" applyBorder="1"/>
    <xf numFmtId="0" fontId="0" fillId="0" borderId="0" xfId="0" applyBorder="1"/>
    <xf numFmtId="0" fontId="0" fillId="0" borderId="2" xfId="0" applyBorder="1"/>
    <xf numFmtId="164" fontId="0" fillId="0" borderId="2" xfId="0" applyNumberForma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0" fillId="0" borderId="0" xfId="0" applyNumberFormat="1" applyBorder="1"/>
    <xf numFmtId="164" fontId="0" fillId="0" borderId="7" xfId="0" applyNumberFormat="1" applyBorder="1"/>
    <xf numFmtId="164" fontId="0" fillId="0" borderId="8" xfId="0" applyNumberFormat="1" applyBorder="1"/>
    <xf numFmtId="0" fontId="0" fillId="0" borderId="9" xfId="0" applyBorder="1"/>
    <xf numFmtId="164" fontId="0" fillId="0" borderId="1" xfId="0" applyNumberFormat="1" applyBorder="1"/>
    <xf numFmtId="0" fontId="0" fillId="0" borderId="3" xfId="0" applyBorder="1" applyAlignment="1">
      <alignment horizontal="center"/>
    </xf>
    <xf numFmtId="164" fontId="0" fillId="0" borderId="6" xfId="0" applyNumberFormat="1" applyBorder="1"/>
    <xf numFmtId="0" fontId="0" fillId="0" borderId="2" xfId="0" applyBorder="1" applyAlignment="1">
      <alignment horizontal="center"/>
    </xf>
    <xf numFmtId="0" fontId="0" fillId="0" borderId="7" xfId="0" applyBorder="1"/>
    <xf numFmtId="164" fontId="0" fillId="0" borderId="9" xfId="0" applyNumberFormat="1" applyBorder="1"/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Sheet1!$Q$45</c:f>
              <c:strCache>
                <c:ptCount val="1"/>
                <c:pt idx="0">
                  <c:v>pred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Sheet1!$Q$46:$Q$80</c:f>
              <c:numCache>
                <c:formatCode>0.000</c:formatCode>
                <c:ptCount val="35"/>
                <c:pt idx="5">
                  <c:v>0.24918798813697954</c:v>
                </c:pt>
                <c:pt idx="6">
                  <c:v>-1.5403093844629423E-3</c:v>
                </c:pt>
                <c:pt idx="7">
                  <c:v>-0.20747023082599061</c:v>
                </c:pt>
                <c:pt idx="8">
                  <c:v>-0.35020666961626984</c:v>
                </c:pt>
                <c:pt idx="9">
                  <c:v>-0.4169994047831368</c:v>
                </c:pt>
                <c:pt idx="10">
                  <c:v>-0.40188204021967977</c:v>
                </c:pt>
                <c:pt idx="11">
                  <c:v>-0.30620496507904316</c:v>
                </c:pt>
                <c:pt idx="12">
                  <c:v>-0.13851472753317479</c:v>
                </c:pt>
                <c:pt idx="13">
                  <c:v>8.6209402921605865E-2</c:v>
                </c:pt>
                <c:pt idx="14">
                  <c:v>0.34789348899668721</c:v>
                </c:pt>
                <c:pt idx="15">
                  <c:v>0.62316207064392892</c:v>
                </c:pt>
                <c:pt idx="16">
                  <c:v>0.88742622528376958</c:v>
                </c:pt>
                <c:pt idx="17">
                  <c:v>1.1170800230272713</c:v>
                </c:pt>
                <c:pt idx="18">
                  <c:v>1.291609174088709</c:v>
                </c:pt>
                <c:pt idx="19">
                  <c:v>1.3954235091954192</c:v>
                </c:pt>
                <c:pt idx="20">
                  <c:v>1.4192496029774895</c:v>
                </c:pt>
                <c:pt idx="21">
                  <c:v>1.36095914143746</c:v>
                </c:pt>
                <c:pt idx="22">
                  <c:v>1.2257590379010637</c:v>
                </c:pt>
                <c:pt idx="23">
                  <c:v>1.0257263149573352</c:v>
                </c:pt>
                <c:pt idx="24">
                  <c:v>0.77872929999913787</c:v>
                </c:pt>
                <c:pt idx="25">
                  <c:v>0.5068315007535279</c:v>
                </c:pt>
                <c:pt idx="26">
                  <c:v>0.23432073784716598</c:v>
                </c:pt>
                <c:pt idx="27">
                  <c:v>-1.4460413875032706E-2</c:v>
                </c:pt>
                <c:pt idx="28">
                  <c:v>-0.21728907506249073</c:v>
                </c:pt>
                <c:pt idx="29">
                  <c:v>-0.35604716548603871</c:v>
                </c:pt>
                <c:pt idx="30">
                  <c:v>-0.41833983818459219</c:v>
                </c:pt>
                <c:pt idx="31">
                  <c:v>-0.39860267422921675</c:v>
                </c:pt>
                <c:pt idx="32">
                  <c:v>-0.29859873569381395</c:v>
                </c:pt>
                <c:pt idx="33">
                  <c:v>-0.12726107657089961</c:v>
                </c:pt>
                <c:pt idx="34">
                  <c:v>0.10010522033666691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BF-4331-BE62-0A5E2D652110}"/>
            </c:ext>
          </c:extLst>
        </c:ser>
        <c:ser>
          <c:idx val="1"/>
          <c:order val="1"/>
          <c:tx>
            <c:strRef>
              <c:f>Sheet1!$R$45</c:f>
              <c:strCache>
                <c:ptCount val="1"/>
                <c:pt idx="0">
                  <c:v>observed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Sheet1!$R$46:$R$80</c:f>
              <c:numCache>
                <c:formatCode>0.000</c:formatCode>
                <c:ptCount val="35"/>
                <c:pt idx="6">
                  <c:v>0.5</c:v>
                </c:pt>
                <c:pt idx="7">
                  <c:v>0.20447979333866045</c:v>
                </c:pt>
                <c:pt idx="8">
                  <c:v>-6.4642473395035371E-2</c:v>
                </c:pt>
                <c:pt idx="9">
                  <c:v>-0.2833269096274833</c:v>
                </c:pt>
                <c:pt idx="10">
                  <c:v>-0.43203908596722629</c:v>
                </c:pt>
                <c:pt idx="11">
                  <c:v>-0.49749498660405445</c:v>
                </c:pt>
                <c:pt idx="12">
                  <c:v>-0.47384763087819515</c:v>
                </c:pt>
                <c:pt idx="13">
                  <c:v>-0.36320936664887371</c:v>
                </c:pt>
                <c:pt idx="14">
                  <c:v>-0.17546318055115095</c:v>
                </c:pt>
                <c:pt idx="15">
                  <c:v>7.2620119766169833E-2</c:v>
                </c:pt>
                <c:pt idx="16">
                  <c:v>0.35887999194013231</c:v>
                </c:pt>
                <c:pt idx="17">
                  <c:v>0.65774569414324779</c:v>
                </c:pt>
                <c:pt idx="18">
                  <c:v>0.94252044329485174</c:v>
                </c:pt>
                <c:pt idx="19">
                  <c:v>1.187766159183973</c:v>
                </c:pt>
                <c:pt idx="20">
                  <c:v>1.3715757724135877</c:v>
                </c:pt>
                <c:pt idx="21">
                  <c:v>1.477530117665097</c:v>
                </c:pt>
                <c:pt idx="22">
                  <c:v>1.4961646088358407</c:v>
                </c:pt>
                <c:pt idx="23">
                  <c:v>1.4258146823277329</c:v>
                </c:pt>
                <c:pt idx="24">
                  <c:v>1.2727644875559883</c:v>
                </c:pt>
                <c:pt idx="25">
                  <c:v>1.0506855425976391</c:v>
                </c:pt>
                <c:pt idx="26">
                  <c:v>0.77941549819892764</c:v>
                </c:pt>
                <c:pt idx="27">
                  <c:v>0.48318609951565206</c:v>
                </c:pt>
                <c:pt idx="28">
                  <c:v>0.18845863648662387</c:v>
                </c:pt>
                <c:pt idx="29">
                  <c:v>-7.8439764388197997E-2</c:v>
                </c:pt>
                <c:pt idx="30">
                  <c:v>-0.29366786384915156</c:v>
                </c:pt>
                <c:pt idx="31">
                  <c:v>-0.4379999767747379</c:v>
                </c:pt>
                <c:pt idx="32">
                  <c:v>-0.49854334537460476</c:v>
                </c:pt>
                <c:pt idx="33">
                  <c:v>-0.46988981084508674</c:v>
                </c:pt>
                <c:pt idx="34">
                  <c:v>-0.35459890808828143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DBF-4331-BE62-0A5E2D652110}"/>
            </c:ext>
          </c:extLst>
        </c:ser>
        <c:ser>
          <c:idx val="2"/>
          <c:order val="2"/>
          <c:tx>
            <c:strRef>
              <c:f>Sheet1!$S$45</c:f>
              <c:strCache>
                <c:ptCount val="1"/>
                <c:pt idx="0">
                  <c:v>level fc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Sheet1!$S$46:$S$80</c:f>
              <c:numCache>
                <c:formatCode>0.000</c:formatCode>
                <c:ptCount val="35"/>
                <c:pt idx="0">
                  <c:v>0.24918798813697954</c:v>
                </c:pt>
                <c:pt idx="1">
                  <c:v>0.24918798813697954</c:v>
                </c:pt>
                <c:pt idx="2">
                  <c:v>0.24918798813697954</c:v>
                </c:pt>
                <c:pt idx="3">
                  <c:v>0.24918798813697954</c:v>
                </c:pt>
                <c:pt idx="4">
                  <c:v>0.24918798813697954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DBF-4331-BE62-0A5E2D652110}"/>
            </c:ext>
          </c:extLst>
        </c:ser>
        <c:ser>
          <c:idx val="3"/>
          <c:order val="3"/>
          <c:tx>
            <c:strRef>
              <c:f>Sheet1!$T$45</c:f>
              <c:strCache>
                <c:ptCount val="1"/>
                <c:pt idx="0">
                  <c:v>trend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Sheet1!$T$46:$T$80</c:f>
              <c:numCache>
                <c:formatCode>0.000</c:formatCode>
                <c:ptCount val="35"/>
                <c:pt idx="0">
                  <c:v>1.5032480474520815</c:v>
                </c:pt>
                <c:pt idx="1">
                  <c:v>1.2524360355890611</c:v>
                </c:pt>
                <c:pt idx="2">
                  <c:v>1.0016240237260408</c:v>
                </c:pt>
                <c:pt idx="3">
                  <c:v>0.75081201186302038</c:v>
                </c:pt>
                <c:pt idx="4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DBF-4331-BE62-0A5E2D652110}"/>
            </c:ext>
          </c:extLst>
        </c:ser>
        <c:ser>
          <c:idx val="4"/>
          <c:order val="4"/>
          <c:tx>
            <c:strRef>
              <c:f>Sheet1!$U$45</c:f>
              <c:strCache>
                <c:ptCount val="1"/>
                <c:pt idx="0">
                  <c:v>power(phi)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Sheet1!$U$46:$U$80</c:f>
              <c:numCache>
                <c:formatCode>0.000</c:formatCode>
                <c:ptCount val="35"/>
                <c:pt idx="0">
                  <c:v>0.94471477823432137</c:v>
                </c:pt>
                <c:pt idx="1">
                  <c:v>0.88449481418601017</c:v>
                </c:pt>
                <c:pt idx="2">
                  <c:v>0.79846629411699421</c:v>
                </c:pt>
                <c:pt idx="3">
                  <c:v>0.67556840830411424</c:v>
                </c:pt>
                <c:pt idx="4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DBF-4331-BE62-0A5E2D6521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6766152"/>
        <c:axId val="636760576"/>
      </c:lineChart>
      <c:catAx>
        <c:axId val="63676615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760576"/>
        <c:crosses val="autoZero"/>
        <c:auto val="1"/>
        <c:lblAlgn val="ctr"/>
        <c:lblOffset val="100"/>
        <c:noMultiLvlLbl val="0"/>
      </c:catAx>
      <c:valAx>
        <c:axId val="636760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766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Prediction</a:t>
            </a:r>
            <a:r>
              <a:rPr lang="en-US" baseline="0"/>
              <a:t> Variance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Sheet1!$Y$51:$AC$51</c:f>
              <c:strCache>
                <c:ptCount val="5"/>
                <c:pt idx="0">
                  <c:v>t-1 error</c:v>
                </c:pt>
                <c:pt idx="1">
                  <c:v>t-2 error</c:v>
                </c:pt>
                <c:pt idx="2">
                  <c:v>t-3 error</c:v>
                </c:pt>
                <c:pt idx="3">
                  <c:v>t-4 error</c:v>
                </c:pt>
                <c:pt idx="4">
                  <c:v>t-5 error</c:v>
                </c:pt>
              </c:strCache>
            </c:strRef>
          </c:cat>
          <c:val>
            <c:numRef>
              <c:f>Sheet1!$Y$78:$AC$78</c:f>
              <c:numCache>
                <c:formatCode>0.000</c:formatCode>
                <c:ptCount val="5"/>
                <c:pt idx="0">
                  <c:v>0.10557933095871895</c:v>
                </c:pt>
                <c:pt idx="1">
                  <c:v>0.23560287540408867</c:v>
                </c:pt>
                <c:pt idx="2">
                  <c:v>0.40475729677840722</c:v>
                </c:pt>
                <c:pt idx="3">
                  <c:v>0.59572805895768455</c:v>
                </c:pt>
                <c:pt idx="4">
                  <c:v>0.78824243885324241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EA-42A0-842D-1CDC8EEFEE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6392168"/>
        <c:axId val="636386920"/>
      </c:barChart>
      <c:catAx>
        <c:axId val="636392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386920"/>
        <c:crosses val="autoZero"/>
        <c:auto val="1"/>
        <c:lblAlgn val="ctr"/>
        <c:lblOffset val="100"/>
        <c:noMultiLvlLbl val="0"/>
      </c:catAx>
      <c:valAx>
        <c:axId val="636386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392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Sheet1!$C$7:$C$37</c:f>
              <c:numCache>
                <c:formatCode>0.000</c:formatCode>
                <c:ptCount val="31"/>
                <c:pt idx="0">
                  <c:v>0.5</c:v>
                </c:pt>
                <c:pt idx="1">
                  <c:v>0.20447979333866045</c:v>
                </c:pt>
                <c:pt idx="2">
                  <c:v>-6.4642473395035371E-2</c:v>
                </c:pt>
                <c:pt idx="3">
                  <c:v>-0.2833269096274833</c:v>
                </c:pt>
                <c:pt idx="4">
                  <c:v>-0.43203908596722629</c:v>
                </c:pt>
                <c:pt idx="5">
                  <c:v>-0.49749498660405445</c:v>
                </c:pt>
                <c:pt idx="6">
                  <c:v>-0.47384763087819515</c:v>
                </c:pt>
                <c:pt idx="7">
                  <c:v>-0.36320936664887371</c:v>
                </c:pt>
                <c:pt idx="8">
                  <c:v>-0.17546318055115095</c:v>
                </c:pt>
                <c:pt idx="9">
                  <c:v>7.2620119766169833E-2</c:v>
                </c:pt>
                <c:pt idx="10">
                  <c:v>0.35887999194013231</c:v>
                </c:pt>
                <c:pt idx="11">
                  <c:v>0.65774569414324779</c:v>
                </c:pt>
                <c:pt idx="12">
                  <c:v>0.94252044329485174</c:v>
                </c:pt>
                <c:pt idx="13">
                  <c:v>1.187766159183973</c:v>
                </c:pt>
                <c:pt idx="14">
                  <c:v>1.3715757724135877</c:v>
                </c:pt>
                <c:pt idx="15">
                  <c:v>1.477530117665097</c:v>
                </c:pt>
                <c:pt idx="16">
                  <c:v>1.4961646088358407</c:v>
                </c:pt>
                <c:pt idx="17">
                  <c:v>1.4258146823277329</c:v>
                </c:pt>
                <c:pt idx="18">
                  <c:v>1.2727644875559883</c:v>
                </c:pt>
                <c:pt idx="19">
                  <c:v>1.0506855425976391</c:v>
                </c:pt>
                <c:pt idx="20">
                  <c:v>0.77941549819892764</c:v>
                </c:pt>
                <c:pt idx="21">
                  <c:v>0.48318609951565206</c:v>
                </c:pt>
                <c:pt idx="22">
                  <c:v>0.18845863648662387</c:v>
                </c:pt>
                <c:pt idx="23">
                  <c:v>-7.8439764388197997E-2</c:v>
                </c:pt>
                <c:pt idx="24">
                  <c:v>-0.29366786384915156</c:v>
                </c:pt>
                <c:pt idx="25">
                  <c:v>-0.4379999767747379</c:v>
                </c:pt>
                <c:pt idx="26">
                  <c:v>-0.49854334537460476</c:v>
                </c:pt>
                <c:pt idx="27">
                  <c:v>-0.46988981084508674</c:v>
                </c:pt>
                <c:pt idx="28">
                  <c:v>-0.35459890808828143</c:v>
                </c:pt>
                <c:pt idx="29">
                  <c:v>-0.16296923008218334</c:v>
                </c:pt>
                <c:pt idx="30">
                  <c:v>8.7881514758243406E-2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63-45DB-A097-BA8FE0736EBF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Sheet1!$D$7:$D$37</c:f>
              <c:numCache>
                <c:formatCode>0.000</c:formatCode>
                <c:ptCount val="31"/>
                <c:pt idx="0">
                  <c:v>0.20447979333866045</c:v>
                </c:pt>
                <c:pt idx="1">
                  <c:v>-6.4642473395035371E-2</c:v>
                </c:pt>
                <c:pt idx="2">
                  <c:v>-0.2833269096274833</c:v>
                </c:pt>
                <c:pt idx="3">
                  <c:v>-0.43203908596722629</c:v>
                </c:pt>
                <c:pt idx="4">
                  <c:v>-0.49749498660405445</c:v>
                </c:pt>
                <c:pt idx="5">
                  <c:v>-0.47384763087819515</c:v>
                </c:pt>
                <c:pt idx="6">
                  <c:v>-0.36320936664887371</c:v>
                </c:pt>
                <c:pt idx="7">
                  <c:v>-0.17546318055115095</c:v>
                </c:pt>
                <c:pt idx="8">
                  <c:v>7.2620119766169833E-2</c:v>
                </c:pt>
                <c:pt idx="9">
                  <c:v>0.35887999194013231</c:v>
                </c:pt>
                <c:pt idx="10">
                  <c:v>0.65774569414324779</c:v>
                </c:pt>
                <c:pt idx="11">
                  <c:v>0.94252044329485174</c:v>
                </c:pt>
                <c:pt idx="12">
                  <c:v>1.187766159183973</c:v>
                </c:pt>
                <c:pt idx="13">
                  <c:v>1.3715757724135877</c:v>
                </c:pt>
                <c:pt idx="14">
                  <c:v>1.477530117665097</c:v>
                </c:pt>
                <c:pt idx="15">
                  <c:v>1.4961646088358407</c:v>
                </c:pt>
                <c:pt idx="16">
                  <c:v>1.4258146823277329</c:v>
                </c:pt>
                <c:pt idx="17">
                  <c:v>1.2727644875559883</c:v>
                </c:pt>
                <c:pt idx="18">
                  <c:v>1.0506855425976391</c:v>
                </c:pt>
                <c:pt idx="19">
                  <c:v>0.77941549819892764</c:v>
                </c:pt>
                <c:pt idx="20">
                  <c:v>0.48318609951565206</c:v>
                </c:pt>
                <c:pt idx="21">
                  <c:v>0.18845863648662387</c:v>
                </c:pt>
                <c:pt idx="22">
                  <c:v>-7.8439764388197997E-2</c:v>
                </c:pt>
                <c:pt idx="23">
                  <c:v>-0.29366786384915156</c:v>
                </c:pt>
                <c:pt idx="24">
                  <c:v>-0.4379999767747379</c:v>
                </c:pt>
                <c:pt idx="25">
                  <c:v>-0.49854334537460476</c:v>
                </c:pt>
                <c:pt idx="26">
                  <c:v>-0.46988981084508674</c:v>
                </c:pt>
                <c:pt idx="27">
                  <c:v>-0.35459890808828143</c:v>
                </c:pt>
                <c:pt idx="28">
                  <c:v>-0.16296923008218334</c:v>
                </c:pt>
                <c:pt idx="29">
                  <c:v>8.7881514758243406E-2</c:v>
                </c:pt>
                <c:pt idx="30">
                  <c:v>0.37554557649293829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63-45DB-A097-BA8FE0736EBF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Sheet1!$E$7:$E$37</c:f>
              <c:numCache>
                <c:formatCode>0.000</c:formatCode>
                <c:ptCount val="31"/>
                <c:pt idx="0">
                  <c:v>-6.4642473395035371E-2</c:v>
                </c:pt>
                <c:pt idx="1">
                  <c:v>-0.2833269096274833</c:v>
                </c:pt>
                <c:pt idx="2">
                  <c:v>-0.43203908596722629</c:v>
                </c:pt>
                <c:pt idx="3">
                  <c:v>-0.49749498660405445</c:v>
                </c:pt>
                <c:pt idx="4">
                  <c:v>-0.47384763087819526</c:v>
                </c:pt>
                <c:pt idx="5">
                  <c:v>-0.36320936664887371</c:v>
                </c:pt>
                <c:pt idx="6">
                  <c:v>-0.17546318055115095</c:v>
                </c:pt>
                <c:pt idx="7">
                  <c:v>7.2620119766170221E-2</c:v>
                </c:pt>
                <c:pt idx="8">
                  <c:v>0.35887999194013276</c:v>
                </c:pt>
                <c:pt idx="9">
                  <c:v>0.65774569414324824</c:v>
                </c:pt>
                <c:pt idx="10">
                  <c:v>0.94252044329485207</c:v>
                </c:pt>
                <c:pt idx="11">
                  <c:v>1.1877661591839734</c:v>
                </c:pt>
                <c:pt idx="12">
                  <c:v>1.3715757724135877</c:v>
                </c:pt>
                <c:pt idx="13">
                  <c:v>1.477530117665097</c:v>
                </c:pt>
                <c:pt idx="14">
                  <c:v>1.4961646088358407</c:v>
                </c:pt>
                <c:pt idx="15">
                  <c:v>1.4258146823277329</c:v>
                </c:pt>
                <c:pt idx="16">
                  <c:v>1.2727644875559883</c:v>
                </c:pt>
                <c:pt idx="17">
                  <c:v>1.0506855425976391</c:v>
                </c:pt>
                <c:pt idx="18">
                  <c:v>0.77941549819892764</c:v>
                </c:pt>
                <c:pt idx="19">
                  <c:v>0.48318609951565206</c:v>
                </c:pt>
                <c:pt idx="20">
                  <c:v>0.18845863648662387</c:v>
                </c:pt>
                <c:pt idx="21">
                  <c:v>-7.8439764388197997E-2</c:v>
                </c:pt>
                <c:pt idx="22">
                  <c:v>-0.29366786384915156</c:v>
                </c:pt>
                <c:pt idx="23">
                  <c:v>-0.4379999767747379</c:v>
                </c:pt>
                <c:pt idx="24">
                  <c:v>-0.49854334537460476</c:v>
                </c:pt>
                <c:pt idx="25">
                  <c:v>-0.46988981084508674</c:v>
                </c:pt>
                <c:pt idx="26">
                  <c:v>-0.35459890808828232</c:v>
                </c:pt>
                <c:pt idx="27">
                  <c:v>-0.16296923008218467</c:v>
                </c:pt>
                <c:pt idx="28">
                  <c:v>8.7881514758241797E-2</c:v>
                </c:pt>
                <c:pt idx="29">
                  <c:v>0.37554557649293652</c:v>
                </c:pt>
                <c:pt idx="30">
                  <c:v>0.67432678122297962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363-45DB-A097-BA8FE0736EBF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Sheet1!$F$7:$F$37</c:f>
              <c:numCache>
                <c:formatCode>0.000</c:formatCode>
                <c:ptCount val="31"/>
                <c:pt idx="0">
                  <c:v>-0.2833269096274833</c:v>
                </c:pt>
                <c:pt idx="1">
                  <c:v>-0.43203908596722629</c:v>
                </c:pt>
                <c:pt idx="2">
                  <c:v>-0.49749498660405445</c:v>
                </c:pt>
                <c:pt idx="3">
                  <c:v>-0.47384763087819526</c:v>
                </c:pt>
                <c:pt idx="4">
                  <c:v>-0.36320936664887393</c:v>
                </c:pt>
                <c:pt idx="5">
                  <c:v>-0.17546318055115095</c:v>
                </c:pt>
                <c:pt idx="6">
                  <c:v>7.2620119766170221E-2</c:v>
                </c:pt>
                <c:pt idx="7">
                  <c:v>0.35887999194013276</c:v>
                </c:pt>
                <c:pt idx="8">
                  <c:v>0.65774569414324824</c:v>
                </c:pt>
                <c:pt idx="9">
                  <c:v>0.94252044329485207</c:v>
                </c:pt>
                <c:pt idx="10">
                  <c:v>1.1877661591839734</c:v>
                </c:pt>
                <c:pt idx="11">
                  <c:v>1.3715757724135877</c:v>
                </c:pt>
                <c:pt idx="12">
                  <c:v>1.477530117665097</c:v>
                </c:pt>
                <c:pt idx="13">
                  <c:v>1.4961646088358407</c:v>
                </c:pt>
                <c:pt idx="14">
                  <c:v>1.4258146823277325</c:v>
                </c:pt>
                <c:pt idx="15">
                  <c:v>1.2727644875559883</c:v>
                </c:pt>
                <c:pt idx="16">
                  <c:v>1.0506855425976385</c:v>
                </c:pt>
                <c:pt idx="17">
                  <c:v>0.77941549819892764</c:v>
                </c:pt>
                <c:pt idx="18">
                  <c:v>0.48318609951565117</c:v>
                </c:pt>
                <c:pt idx="19">
                  <c:v>0.18845863648662387</c:v>
                </c:pt>
                <c:pt idx="20">
                  <c:v>-7.8439764388198663E-2</c:v>
                </c:pt>
                <c:pt idx="21">
                  <c:v>-0.29366786384915156</c:v>
                </c:pt>
                <c:pt idx="22">
                  <c:v>-0.43799997677473823</c:v>
                </c:pt>
                <c:pt idx="23">
                  <c:v>-0.49854334537460476</c:v>
                </c:pt>
                <c:pt idx="24">
                  <c:v>-0.46988981084508674</c:v>
                </c:pt>
                <c:pt idx="25">
                  <c:v>-0.35459890808828232</c:v>
                </c:pt>
                <c:pt idx="26">
                  <c:v>-0.16296923008218467</c:v>
                </c:pt>
                <c:pt idx="27">
                  <c:v>8.7881514758241797E-2</c:v>
                </c:pt>
                <c:pt idx="28">
                  <c:v>0.37554557649293652</c:v>
                </c:pt>
                <c:pt idx="29">
                  <c:v>0.67432678122297962</c:v>
                </c:pt>
                <c:pt idx="30">
                  <c:v>0.95753589377532133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363-45DB-A097-BA8FE0736EBF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val>
            <c:numRef>
              <c:f>Sheet1!$G$7:$G$37</c:f>
              <c:numCache>
                <c:formatCode>0.000</c:formatCode>
                <c:ptCount val="31"/>
                <c:pt idx="0">
                  <c:v>-0.43203908596722629</c:v>
                </c:pt>
                <c:pt idx="1">
                  <c:v>-0.49749498660405445</c:v>
                </c:pt>
                <c:pt idx="2">
                  <c:v>-0.47384763087819526</c:v>
                </c:pt>
                <c:pt idx="3">
                  <c:v>-0.36320936664887393</c:v>
                </c:pt>
                <c:pt idx="4">
                  <c:v>-0.17546318055115095</c:v>
                </c:pt>
                <c:pt idx="5">
                  <c:v>7.2620119766170221E-2</c:v>
                </c:pt>
                <c:pt idx="6">
                  <c:v>0.35887999194013276</c:v>
                </c:pt>
                <c:pt idx="7">
                  <c:v>0.65774569414324824</c:v>
                </c:pt>
                <c:pt idx="8">
                  <c:v>0.94252044329485207</c:v>
                </c:pt>
                <c:pt idx="9">
                  <c:v>1.1877661591839734</c:v>
                </c:pt>
                <c:pt idx="10">
                  <c:v>1.3715757724135877</c:v>
                </c:pt>
                <c:pt idx="11">
                  <c:v>1.477530117665097</c:v>
                </c:pt>
                <c:pt idx="12">
                  <c:v>1.4961646088358407</c:v>
                </c:pt>
                <c:pt idx="13">
                  <c:v>1.4258146823277329</c:v>
                </c:pt>
                <c:pt idx="14">
                  <c:v>1.2727644875559876</c:v>
                </c:pt>
                <c:pt idx="15">
                  <c:v>1.0506855425976385</c:v>
                </c:pt>
                <c:pt idx="16">
                  <c:v>0.77941549819892675</c:v>
                </c:pt>
                <c:pt idx="17">
                  <c:v>0.48318609951565117</c:v>
                </c:pt>
                <c:pt idx="18">
                  <c:v>0.18845863648662303</c:v>
                </c:pt>
                <c:pt idx="19">
                  <c:v>-7.8439764388198663E-2</c:v>
                </c:pt>
                <c:pt idx="20">
                  <c:v>-0.29366786384915211</c:v>
                </c:pt>
                <c:pt idx="21">
                  <c:v>-0.43799997677473823</c:v>
                </c:pt>
                <c:pt idx="22">
                  <c:v>-0.49854334537460487</c:v>
                </c:pt>
                <c:pt idx="23">
                  <c:v>-0.46988981084508674</c:v>
                </c:pt>
                <c:pt idx="24">
                  <c:v>-0.35459890808828232</c:v>
                </c:pt>
                <c:pt idx="25">
                  <c:v>-0.16296923008218467</c:v>
                </c:pt>
                <c:pt idx="26">
                  <c:v>8.7881514758240187E-2</c:v>
                </c:pt>
                <c:pt idx="27">
                  <c:v>0.37554557649293474</c:v>
                </c:pt>
                <c:pt idx="28">
                  <c:v>0.67432678122297784</c:v>
                </c:pt>
                <c:pt idx="29">
                  <c:v>0.95753589377531978</c:v>
                </c:pt>
                <c:pt idx="30">
                  <c:v>1.1998746875935424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363-45DB-A097-BA8FE0736EBF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val>
            <c:numRef>
              <c:f>Sheet1!$H$7:$H$37</c:f>
              <c:numCache>
                <c:formatCode>0.000</c:formatCode>
                <c:ptCount val="31"/>
                <c:pt idx="0">
                  <c:v>-0.49749498660405445</c:v>
                </c:pt>
                <c:pt idx="1">
                  <c:v>-0.47384763087819515</c:v>
                </c:pt>
                <c:pt idx="2">
                  <c:v>-0.36320936664887371</c:v>
                </c:pt>
                <c:pt idx="3">
                  <c:v>-0.17546318055115095</c:v>
                </c:pt>
                <c:pt idx="4">
                  <c:v>7.2620119766170221E-2</c:v>
                </c:pt>
                <c:pt idx="5">
                  <c:v>0.35887999194013276</c:v>
                </c:pt>
                <c:pt idx="6">
                  <c:v>0.65774569414324824</c:v>
                </c:pt>
                <c:pt idx="7">
                  <c:v>0.94252044329485241</c:v>
                </c:pt>
                <c:pt idx="8">
                  <c:v>1.1877661591839739</c:v>
                </c:pt>
                <c:pt idx="9">
                  <c:v>1.3715757724135877</c:v>
                </c:pt>
                <c:pt idx="10">
                  <c:v>1.477530117665097</c:v>
                </c:pt>
                <c:pt idx="11">
                  <c:v>1.4961646088358407</c:v>
                </c:pt>
                <c:pt idx="12">
                  <c:v>1.4258146823277325</c:v>
                </c:pt>
                <c:pt idx="13">
                  <c:v>1.2727644875559883</c:v>
                </c:pt>
                <c:pt idx="14">
                  <c:v>1.0506855425976385</c:v>
                </c:pt>
                <c:pt idx="15">
                  <c:v>0.77941549819892675</c:v>
                </c:pt>
                <c:pt idx="16">
                  <c:v>0.48318609951565117</c:v>
                </c:pt>
                <c:pt idx="17">
                  <c:v>0.18845863648662303</c:v>
                </c:pt>
                <c:pt idx="18">
                  <c:v>-7.8439764388198663E-2</c:v>
                </c:pt>
                <c:pt idx="19">
                  <c:v>-0.29366786384915211</c:v>
                </c:pt>
                <c:pt idx="20">
                  <c:v>-0.43799997677473823</c:v>
                </c:pt>
                <c:pt idx="21">
                  <c:v>-0.49854334537460487</c:v>
                </c:pt>
                <c:pt idx="22">
                  <c:v>-0.46988981084508674</c:v>
                </c:pt>
                <c:pt idx="23">
                  <c:v>-0.35459890808828143</c:v>
                </c:pt>
                <c:pt idx="24">
                  <c:v>-0.16296923008218467</c:v>
                </c:pt>
                <c:pt idx="25">
                  <c:v>8.7881514758240187E-2</c:v>
                </c:pt>
                <c:pt idx="26">
                  <c:v>0.37554557649293474</c:v>
                </c:pt>
                <c:pt idx="27">
                  <c:v>0.67432678122297784</c:v>
                </c:pt>
                <c:pt idx="28">
                  <c:v>0.95753589377531978</c:v>
                </c:pt>
                <c:pt idx="29">
                  <c:v>1.1998746875935424</c:v>
                </c:pt>
                <c:pt idx="30">
                  <c:v>1.3796957599716699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363-45DB-A097-BA8FE0736EBF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Sheet1!$I$7:$I$37</c:f>
              <c:numCache>
                <c:formatCode>0.000</c:formatCode>
                <c:ptCount val="31"/>
                <c:pt idx="0">
                  <c:v>-0.47384763087819526</c:v>
                </c:pt>
                <c:pt idx="1">
                  <c:v>-0.36320936664887393</c:v>
                </c:pt>
                <c:pt idx="2">
                  <c:v>-0.17546318055115095</c:v>
                </c:pt>
                <c:pt idx="3">
                  <c:v>7.2620119766169833E-2</c:v>
                </c:pt>
                <c:pt idx="4">
                  <c:v>0.35887999194013276</c:v>
                </c:pt>
                <c:pt idx="5">
                  <c:v>0.65774569414324824</c:v>
                </c:pt>
                <c:pt idx="6">
                  <c:v>0.94252044329485207</c:v>
                </c:pt>
                <c:pt idx="7">
                  <c:v>1.1877661591839739</c:v>
                </c:pt>
                <c:pt idx="8">
                  <c:v>1.3715757724135877</c:v>
                </c:pt>
                <c:pt idx="9">
                  <c:v>1.477530117665097</c:v>
                </c:pt>
                <c:pt idx="10">
                  <c:v>1.4961646088358407</c:v>
                </c:pt>
                <c:pt idx="11">
                  <c:v>1.4258146823277325</c:v>
                </c:pt>
                <c:pt idx="12">
                  <c:v>1.2727644875559883</c:v>
                </c:pt>
                <c:pt idx="13">
                  <c:v>1.0506855425976385</c:v>
                </c:pt>
                <c:pt idx="14">
                  <c:v>0.77941549819892675</c:v>
                </c:pt>
                <c:pt idx="15">
                  <c:v>0.48318609951565117</c:v>
                </c:pt>
                <c:pt idx="16">
                  <c:v>0.18845863648662303</c:v>
                </c:pt>
                <c:pt idx="17">
                  <c:v>-7.8439764388198663E-2</c:v>
                </c:pt>
                <c:pt idx="18">
                  <c:v>-0.29366786384915211</c:v>
                </c:pt>
                <c:pt idx="19">
                  <c:v>-0.43799997677473823</c:v>
                </c:pt>
                <c:pt idx="20">
                  <c:v>-0.49854334537460487</c:v>
                </c:pt>
                <c:pt idx="21">
                  <c:v>-0.46988981084508674</c:v>
                </c:pt>
                <c:pt idx="22">
                  <c:v>-0.35459890808828143</c:v>
                </c:pt>
                <c:pt idx="23">
                  <c:v>-0.16296923008218467</c:v>
                </c:pt>
                <c:pt idx="24">
                  <c:v>8.7881514758240187E-2</c:v>
                </c:pt>
                <c:pt idx="25">
                  <c:v>0.37554557649293474</c:v>
                </c:pt>
                <c:pt idx="26">
                  <c:v>0.67432678122297784</c:v>
                </c:pt>
                <c:pt idx="27">
                  <c:v>0.95753589377531978</c:v>
                </c:pt>
                <c:pt idx="28">
                  <c:v>1.1998746875935424</c:v>
                </c:pt>
                <c:pt idx="29">
                  <c:v>1.3796957599716699</c:v>
                </c:pt>
                <c:pt idx="30">
                  <c:v>1.4809362300664914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363-45DB-A097-BA8FE0736EBF}"/>
            </c:ext>
          </c:extLst>
        </c:ser>
        <c:ser>
          <c:idx val="7"/>
          <c:order val="7"/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Sheet1!$J$7:$J$37</c:f>
              <c:numCache>
                <c:formatCode>0.000</c:formatCode>
                <c:ptCount val="31"/>
                <c:pt idx="0">
                  <c:v>-0.36320936664887371</c:v>
                </c:pt>
                <c:pt idx="1">
                  <c:v>-0.17546318055115095</c:v>
                </c:pt>
                <c:pt idx="2">
                  <c:v>7.2620119766170221E-2</c:v>
                </c:pt>
                <c:pt idx="3">
                  <c:v>0.35887999194013276</c:v>
                </c:pt>
                <c:pt idx="4">
                  <c:v>0.65774569414324824</c:v>
                </c:pt>
                <c:pt idx="5">
                  <c:v>0.94252044329485241</c:v>
                </c:pt>
                <c:pt idx="6">
                  <c:v>1.1877661591839741</c:v>
                </c:pt>
                <c:pt idx="7">
                  <c:v>1.3715757724135882</c:v>
                </c:pt>
                <c:pt idx="8">
                  <c:v>1.477530117665097</c:v>
                </c:pt>
                <c:pt idx="9">
                  <c:v>1.4961646088358407</c:v>
                </c:pt>
                <c:pt idx="10">
                  <c:v>1.4258146823277325</c:v>
                </c:pt>
                <c:pt idx="11">
                  <c:v>1.2727644875559876</c:v>
                </c:pt>
                <c:pt idx="12">
                  <c:v>1.0506855425976385</c:v>
                </c:pt>
                <c:pt idx="13">
                  <c:v>0.77941549819892675</c:v>
                </c:pt>
                <c:pt idx="14">
                  <c:v>0.48318609951565117</c:v>
                </c:pt>
                <c:pt idx="15">
                  <c:v>0.18845863648662214</c:v>
                </c:pt>
                <c:pt idx="16">
                  <c:v>-7.8439764388198663E-2</c:v>
                </c:pt>
                <c:pt idx="17">
                  <c:v>-0.29366786384915267</c:v>
                </c:pt>
                <c:pt idx="18">
                  <c:v>-0.43799997677473823</c:v>
                </c:pt>
                <c:pt idx="19">
                  <c:v>-0.49854334537460487</c:v>
                </c:pt>
                <c:pt idx="20">
                  <c:v>-0.46988981084508674</c:v>
                </c:pt>
                <c:pt idx="21">
                  <c:v>-0.35459890808828143</c:v>
                </c:pt>
                <c:pt idx="22">
                  <c:v>-0.16296923008218467</c:v>
                </c:pt>
                <c:pt idx="23">
                  <c:v>8.7881514758241797E-2</c:v>
                </c:pt>
                <c:pt idx="24">
                  <c:v>0.37554557649293474</c:v>
                </c:pt>
                <c:pt idx="25">
                  <c:v>0.67432678122297784</c:v>
                </c:pt>
                <c:pt idx="26">
                  <c:v>0.95753589377531823</c:v>
                </c:pt>
                <c:pt idx="27">
                  <c:v>1.1998746875935411</c:v>
                </c:pt>
                <c:pt idx="28">
                  <c:v>1.3796957599716693</c:v>
                </c:pt>
                <c:pt idx="29">
                  <c:v>1.4809362300664912</c:v>
                </c:pt>
                <c:pt idx="30">
                  <c:v>1.4945525882039892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363-45DB-A097-BA8FE0736EBF}"/>
            </c:ext>
          </c:extLst>
        </c:ser>
        <c:ser>
          <c:idx val="8"/>
          <c:order val="8"/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Sheet1!$K$7:$K$37</c:f>
              <c:numCache>
                <c:formatCode>0.000</c:formatCode>
                <c:ptCount val="31"/>
                <c:pt idx="0">
                  <c:v>-0.17546318055115095</c:v>
                </c:pt>
                <c:pt idx="1">
                  <c:v>7.2620119766169833E-2</c:v>
                </c:pt>
                <c:pt idx="2">
                  <c:v>0.35887999194013276</c:v>
                </c:pt>
                <c:pt idx="3">
                  <c:v>0.65774569414324824</c:v>
                </c:pt>
                <c:pt idx="4">
                  <c:v>0.94252044329485207</c:v>
                </c:pt>
                <c:pt idx="5">
                  <c:v>1.1877661591839739</c:v>
                </c:pt>
                <c:pt idx="6">
                  <c:v>1.3715757724135882</c:v>
                </c:pt>
                <c:pt idx="7">
                  <c:v>1.477530117665097</c:v>
                </c:pt>
                <c:pt idx="8">
                  <c:v>1.4961646088358407</c:v>
                </c:pt>
                <c:pt idx="9">
                  <c:v>1.4258146823277325</c:v>
                </c:pt>
                <c:pt idx="10">
                  <c:v>1.2727644875559876</c:v>
                </c:pt>
                <c:pt idx="11">
                  <c:v>1.0506855425976385</c:v>
                </c:pt>
                <c:pt idx="12">
                  <c:v>0.77941549819892675</c:v>
                </c:pt>
                <c:pt idx="13">
                  <c:v>0.48318609951565117</c:v>
                </c:pt>
                <c:pt idx="14">
                  <c:v>0.18845863648662214</c:v>
                </c:pt>
                <c:pt idx="15">
                  <c:v>-7.8439764388198663E-2</c:v>
                </c:pt>
                <c:pt idx="16">
                  <c:v>-0.29366786384915267</c:v>
                </c:pt>
                <c:pt idx="17">
                  <c:v>-0.43799997677473823</c:v>
                </c:pt>
                <c:pt idx="18">
                  <c:v>-0.49854334537460487</c:v>
                </c:pt>
                <c:pt idx="19">
                  <c:v>-0.46988981084508674</c:v>
                </c:pt>
                <c:pt idx="20">
                  <c:v>-0.35459890808828143</c:v>
                </c:pt>
                <c:pt idx="21">
                  <c:v>-0.16296923008218467</c:v>
                </c:pt>
                <c:pt idx="22">
                  <c:v>8.7881514758241797E-2</c:v>
                </c:pt>
                <c:pt idx="23">
                  <c:v>0.37554557649293474</c:v>
                </c:pt>
                <c:pt idx="24">
                  <c:v>0.67432678122297784</c:v>
                </c:pt>
                <c:pt idx="25">
                  <c:v>0.95753589377531823</c:v>
                </c:pt>
                <c:pt idx="26">
                  <c:v>1.1998746875935411</c:v>
                </c:pt>
                <c:pt idx="27">
                  <c:v>1.3796957599716693</c:v>
                </c:pt>
                <c:pt idx="28">
                  <c:v>1.4809362300664912</c:v>
                </c:pt>
                <c:pt idx="29">
                  <c:v>1.4945525882039892</c:v>
                </c:pt>
                <c:pt idx="30">
                  <c:v>1.4193285256646757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363-45DB-A097-BA8FE0736EBF}"/>
            </c:ext>
          </c:extLst>
        </c:ser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Sheet1!$L$7:$L$37</c:f>
              <c:numCache>
                <c:formatCode>0.000</c:formatCode>
                <c:ptCount val="31"/>
                <c:pt idx="0">
                  <c:v>7.2620119766169833E-2</c:v>
                </c:pt>
                <c:pt idx="1">
                  <c:v>0.35887999194013231</c:v>
                </c:pt>
                <c:pt idx="2">
                  <c:v>0.65774569414324824</c:v>
                </c:pt>
                <c:pt idx="3">
                  <c:v>0.94252044329485207</c:v>
                </c:pt>
                <c:pt idx="4">
                  <c:v>1.1877661591839734</c:v>
                </c:pt>
                <c:pt idx="5">
                  <c:v>1.3715757724135877</c:v>
                </c:pt>
                <c:pt idx="6">
                  <c:v>1.477530117665097</c:v>
                </c:pt>
                <c:pt idx="7">
                  <c:v>1.4961646088358407</c:v>
                </c:pt>
                <c:pt idx="8">
                  <c:v>1.4258146823277325</c:v>
                </c:pt>
                <c:pt idx="9">
                  <c:v>1.2727644875559876</c:v>
                </c:pt>
                <c:pt idx="10">
                  <c:v>1.0506855425976385</c:v>
                </c:pt>
                <c:pt idx="11">
                  <c:v>0.77941549819892675</c:v>
                </c:pt>
                <c:pt idx="12">
                  <c:v>0.48318609951565117</c:v>
                </c:pt>
                <c:pt idx="13">
                  <c:v>0.18845863648662303</c:v>
                </c:pt>
                <c:pt idx="14">
                  <c:v>-7.8439764388198663E-2</c:v>
                </c:pt>
                <c:pt idx="15">
                  <c:v>-0.29366786384915267</c:v>
                </c:pt>
                <c:pt idx="16">
                  <c:v>-0.43799997677473823</c:v>
                </c:pt>
                <c:pt idx="17">
                  <c:v>-0.49854334537460487</c:v>
                </c:pt>
                <c:pt idx="18">
                  <c:v>-0.46988981084508674</c:v>
                </c:pt>
                <c:pt idx="19">
                  <c:v>-0.35459890808828143</c:v>
                </c:pt>
                <c:pt idx="20">
                  <c:v>-0.16296923008218467</c:v>
                </c:pt>
                <c:pt idx="21">
                  <c:v>8.7881514758241797E-2</c:v>
                </c:pt>
                <c:pt idx="22">
                  <c:v>0.37554557649293474</c:v>
                </c:pt>
                <c:pt idx="23">
                  <c:v>0.67432678122297784</c:v>
                </c:pt>
                <c:pt idx="24">
                  <c:v>0.95753589377531823</c:v>
                </c:pt>
                <c:pt idx="25">
                  <c:v>1.1998746875935411</c:v>
                </c:pt>
                <c:pt idx="26">
                  <c:v>1.3796957599716684</c:v>
                </c:pt>
                <c:pt idx="27">
                  <c:v>1.480936230066491</c:v>
                </c:pt>
                <c:pt idx="28">
                  <c:v>1.4945525882039894</c:v>
                </c:pt>
                <c:pt idx="29">
                  <c:v>1.4193285256646764</c:v>
                </c:pt>
                <c:pt idx="30">
                  <c:v>1.2619835839190334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D363-45DB-A097-BA8FE0736EBF}"/>
            </c:ext>
          </c:extLst>
        </c:ser>
        <c:ser>
          <c:idx val="10"/>
          <c:order val="10"/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Sheet1!$M$7:$M$37</c:f>
              <c:numCache>
                <c:formatCode>0.000</c:formatCode>
                <c:ptCount val="31"/>
                <c:pt idx="0">
                  <c:v>0.35887999194013276</c:v>
                </c:pt>
                <c:pt idx="1">
                  <c:v>0.65774569414324824</c:v>
                </c:pt>
                <c:pt idx="2">
                  <c:v>0.94252044329485241</c:v>
                </c:pt>
                <c:pt idx="3">
                  <c:v>1.1877661591839739</c:v>
                </c:pt>
                <c:pt idx="4">
                  <c:v>1.3715757724135882</c:v>
                </c:pt>
                <c:pt idx="5">
                  <c:v>1.477530117665097</c:v>
                </c:pt>
                <c:pt idx="6">
                  <c:v>1.4961646088358407</c:v>
                </c:pt>
                <c:pt idx="7">
                  <c:v>1.4258146823277325</c:v>
                </c:pt>
                <c:pt idx="8">
                  <c:v>1.2727644875559871</c:v>
                </c:pt>
                <c:pt idx="9">
                  <c:v>1.0506855425976385</c:v>
                </c:pt>
                <c:pt idx="10">
                  <c:v>0.77941549819892586</c:v>
                </c:pt>
                <c:pt idx="11">
                  <c:v>0.48318609951565117</c:v>
                </c:pt>
                <c:pt idx="12">
                  <c:v>0.18845863648662214</c:v>
                </c:pt>
                <c:pt idx="13">
                  <c:v>-7.8439764388198663E-2</c:v>
                </c:pt>
                <c:pt idx="14">
                  <c:v>-0.29366786384915267</c:v>
                </c:pt>
                <c:pt idx="15">
                  <c:v>-0.43799997677473856</c:v>
                </c:pt>
                <c:pt idx="16">
                  <c:v>-0.49854334537460487</c:v>
                </c:pt>
                <c:pt idx="17">
                  <c:v>-0.46988981084508674</c:v>
                </c:pt>
                <c:pt idx="18">
                  <c:v>-0.35459890808828143</c:v>
                </c:pt>
                <c:pt idx="19">
                  <c:v>-0.16296923008218334</c:v>
                </c:pt>
                <c:pt idx="20">
                  <c:v>8.7881514758241797E-2</c:v>
                </c:pt>
                <c:pt idx="21">
                  <c:v>0.37554557649293474</c:v>
                </c:pt>
                <c:pt idx="22">
                  <c:v>0.67432678122297784</c:v>
                </c:pt>
                <c:pt idx="23">
                  <c:v>0.95753589377531978</c:v>
                </c:pt>
                <c:pt idx="24">
                  <c:v>1.1998746875935411</c:v>
                </c:pt>
                <c:pt idx="25">
                  <c:v>1.3796957599716684</c:v>
                </c:pt>
                <c:pt idx="26">
                  <c:v>1.480936230066491</c:v>
                </c:pt>
                <c:pt idx="27">
                  <c:v>1.4945525882039894</c:v>
                </c:pt>
                <c:pt idx="28">
                  <c:v>1.4193285256646764</c:v>
                </c:pt>
                <c:pt idx="29">
                  <c:v>1.2619835839190334</c:v>
                </c:pt>
                <c:pt idx="30">
                  <c:v>1.0365729180004348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D363-45DB-A097-BA8FE0736EBF}"/>
            </c:ext>
          </c:extLst>
        </c:ser>
        <c:ser>
          <c:idx val="11"/>
          <c:order val="11"/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Sheet1!$N$7:$N$37</c:f>
              <c:numCache>
                <c:formatCode>0.000</c:formatCode>
                <c:ptCount val="31"/>
                <c:pt idx="0">
                  <c:v>0.65774569414324824</c:v>
                </c:pt>
                <c:pt idx="1">
                  <c:v>0.94252044329485207</c:v>
                </c:pt>
                <c:pt idx="2">
                  <c:v>1.1877661591839739</c:v>
                </c:pt>
                <c:pt idx="3">
                  <c:v>1.3715757724135877</c:v>
                </c:pt>
                <c:pt idx="4">
                  <c:v>1.477530117665097</c:v>
                </c:pt>
                <c:pt idx="5">
                  <c:v>1.4961646088358407</c:v>
                </c:pt>
                <c:pt idx="6">
                  <c:v>1.4258146823277325</c:v>
                </c:pt>
                <c:pt idx="7">
                  <c:v>1.2727644875559871</c:v>
                </c:pt>
                <c:pt idx="8">
                  <c:v>1.0506855425976385</c:v>
                </c:pt>
                <c:pt idx="9">
                  <c:v>0.77941549819892586</c:v>
                </c:pt>
                <c:pt idx="10">
                  <c:v>0.48318609951565117</c:v>
                </c:pt>
                <c:pt idx="11">
                  <c:v>0.18845863648662214</c:v>
                </c:pt>
                <c:pt idx="12">
                  <c:v>-7.8439764388198663E-2</c:v>
                </c:pt>
                <c:pt idx="13">
                  <c:v>-0.29366786384915267</c:v>
                </c:pt>
                <c:pt idx="14">
                  <c:v>-0.43799997677473856</c:v>
                </c:pt>
                <c:pt idx="15">
                  <c:v>-0.49854334537460487</c:v>
                </c:pt>
                <c:pt idx="16">
                  <c:v>-0.46988981084508674</c:v>
                </c:pt>
                <c:pt idx="17">
                  <c:v>-0.35459890808828143</c:v>
                </c:pt>
                <c:pt idx="18">
                  <c:v>-0.16296923008218334</c:v>
                </c:pt>
                <c:pt idx="19">
                  <c:v>8.7881514758241797E-2</c:v>
                </c:pt>
                <c:pt idx="20">
                  <c:v>0.37554557649293474</c:v>
                </c:pt>
                <c:pt idx="21">
                  <c:v>0.67432678122297784</c:v>
                </c:pt>
                <c:pt idx="22">
                  <c:v>0.95753589377531978</c:v>
                </c:pt>
                <c:pt idx="23">
                  <c:v>1.1998746875935411</c:v>
                </c:pt>
                <c:pt idx="24">
                  <c:v>1.3796957599716684</c:v>
                </c:pt>
                <c:pt idx="25">
                  <c:v>1.480936230066491</c:v>
                </c:pt>
                <c:pt idx="26">
                  <c:v>1.4945525882039894</c:v>
                </c:pt>
                <c:pt idx="27">
                  <c:v>1.4193285256646764</c:v>
                </c:pt>
                <c:pt idx="28">
                  <c:v>1.2619835839190334</c:v>
                </c:pt>
                <c:pt idx="29">
                  <c:v>1.0365729180004348</c:v>
                </c:pt>
                <c:pt idx="30">
                  <c:v>0.76323179136580088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D363-45DB-A097-BA8FE0736EBF}"/>
            </c:ext>
          </c:extLst>
        </c:ser>
        <c:ser>
          <c:idx val="12"/>
          <c:order val="12"/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Sheet1!$O$7:$O$37</c:f>
              <c:numCache>
                <c:formatCode>0.000</c:formatCode>
                <c:ptCount val="31"/>
                <c:pt idx="0">
                  <c:v>0.94252044329485207</c:v>
                </c:pt>
                <c:pt idx="1">
                  <c:v>1.1877661591839734</c:v>
                </c:pt>
                <c:pt idx="2">
                  <c:v>1.3715757724135877</c:v>
                </c:pt>
                <c:pt idx="3">
                  <c:v>1.477530117665097</c:v>
                </c:pt>
                <c:pt idx="4">
                  <c:v>1.4961646088358407</c:v>
                </c:pt>
                <c:pt idx="5">
                  <c:v>1.4258146823277325</c:v>
                </c:pt>
                <c:pt idx="6">
                  <c:v>1.2727644875559876</c:v>
                </c:pt>
                <c:pt idx="7">
                  <c:v>1.0506855425976385</c:v>
                </c:pt>
                <c:pt idx="8">
                  <c:v>0.77941549819892586</c:v>
                </c:pt>
                <c:pt idx="9">
                  <c:v>0.48318609951565117</c:v>
                </c:pt>
                <c:pt idx="10">
                  <c:v>0.18845863648662214</c:v>
                </c:pt>
                <c:pt idx="11">
                  <c:v>-7.8439764388198663E-2</c:v>
                </c:pt>
                <c:pt idx="12">
                  <c:v>-0.29366786384915267</c:v>
                </c:pt>
                <c:pt idx="13">
                  <c:v>-0.43799997677473823</c:v>
                </c:pt>
                <c:pt idx="14">
                  <c:v>-0.49854334537460487</c:v>
                </c:pt>
                <c:pt idx="15">
                  <c:v>-0.46988981084508674</c:v>
                </c:pt>
                <c:pt idx="16">
                  <c:v>-0.35459890808828143</c:v>
                </c:pt>
                <c:pt idx="17">
                  <c:v>-0.16296923008218334</c:v>
                </c:pt>
                <c:pt idx="18">
                  <c:v>8.7881514758241797E-2</c:v>
                </c:pt>
                <c:pt idx="19">
                  <c:v>0.37554557649293474</c:v>
                </c:pt>
                <c:pt idx="20">
                  <c:v>0.67432678122297784</c:v>
                </c:pt>
                <c:pt idx="21">
                  <c:v>0.95753589377531978</c:v>
                </c:pt>
                <c:pt idx="22">
                  <c:v>1.1998746875935411</c:v>
                </c:pt>
                <c:pt idx="23">
                  <c:v>1.3796957599716684</c:v>
                </c:pt>
                <c:pt idx="24">
                  <c:v>1.480936230066491</c:v>
                </c:pt>
                <c:pt idx="25">
                  <c:v>1.4945525882039894</c:v>
                </c:pt>
                <c:pt idx="26">
                  <c:v>1.419328525664677</c:v>
                </c:pt>
                <c:pt idx="27">
                  <c:v>1.2619835839190343</c:v>
                </c:pt>
                <c:pt idx="28">
                  <c:v>1.0365729180004366</c:v>
                </c:pt>
                <c:pt idx="29">
                  <c:v>0.76323179136580266</c:v>
                </c:pt>
                <c:pt idx="30">
                  <c:v>0.46637695277886332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D363-45DB-A097-BA8FE0736EBF}"/>
            </c:ext>
          </c:extLst>
        </c:ser>
        <c:ser>
          <c:idx val="13"/>
          <c:order val="13"/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Sheet1!$P$7:$P$37</c:f>
              <c:numCache>
                <c:formatCode>0.000</c:formatCode>
                <c:ptCount val="31"/>
                <c:pt idx="0">
                  <c:v>1.1877661591839739</c:v>
                </c:pt>
                <c:pt idx="1">
                  <c:v>1.3715757724135882</c:v>
                </c:pt>
                <c:pt idx="2">
                  <c:v>1.477530117665097</c:v>
                </c:pt>
                <c:pt idx="3">
                  <c:v>1.4961646088358407</c:v>
                </c:pt>
                <c:pt idx="4">
                  <c:v>1.4258146823277325</c:v>
                </c:pt>
                <c:pt idx="5">
                  <c:v>1.2727644875559871</c:v>
                </c:pt>
                <c:pt idx="6">
                  <c:v>1.0506855425976376</c:v>
                </c:pt>
                <c:pt idx="7">
                  <c:v>0.77941549819892586</c:v>
                </c:pt>
                <c:pt idx="8">
                  <c:v>0.48318609951565028</c:v>
                </c:pt>
                <c:pt idx="9">
                  <c:v>0.18845863648662214</c:v>
                </c:pt>
                <c:pt idx="10">
                  <c:v>-7.843976438819944E-2</c:v>
                </c:pt>
                <c:pt idx="11">
                  <c:v>-0.29366786384915267</c:v>
                </c:pt>
                <c:pt idx="12">
                  <c:v>-0.43799997677473856</c:v>
                </c:pt>
                <c:pt idx="13">
                  <c:v>-0.49854334537460487</c:v>
                </c:pt>
                <c:pt idx="14">
                  <c:v>-0.4698898108450863</c:v>
                </c:pt>
                <c:pt idx="15">
                  <c:v>-0.35459890808828143</c:v>
                </c:pt>
                <c:pt idx="16">
                  <c:v>-0.16296923008218334</c:v>
                </c:pt>
                <c:pt idx="17">
                  <c:v>8.7881514758241797E-2</c:v>
                </c:pt>
                <c:pt idx="18">
                  <c:v>0.37554557649293652</c:v>
                </c:pt>
                <c:pt idx="19">
                  <c:v>0.67432678122297784</c:v>
                </c:pt>
                <c:pt idx="20">
                  <c:v>0.95753589377531978</c:v>
                </c:pt>
                <c:pt idx="21">
                  <c:v>1.1998746875935411</c:v>
                </c:pt>
                <c:pt idx="22">
                  <c:v>1.3796957599716693</c:v>
                </c:pt>
                <c:pt idx="23">
                  <c:v>1.480936230066491</c:v>
                </c:pt>
                <c:pt idx="24">
                  <c:v>1.4945525882039894</c:v>
                </c:pt>
                <c:pt idx="25">
                  <c:v>1.419328525664677</c:v>
                </c:pt>
                <c:pt idx="26">
                  <c:v>1.2619835839190343</c:v>
                </c:pt>
                <c:pt idx="27">
                  <c:v>1.0365729180004366</c:v>
                </c:pt>
                <c:pt idx="28">
                  <c:v>0.76323179136580266</c:v>
                </c:pt>
                <c:pt idx="29">
                  <c:v>0.46637695277886332</c:v>
                </c:pt>
                <c:pt idx="30">
                  <c:v>0.17252556086230697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D363-45DB-A097-BA8FE0736E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33782040"/>
        <c:axId val="533778104"/>
      </c:lineChart>
      <c:catAx>
        <c:axId val="53378204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3778104"/>
        <c:crosses val="autoZero"/>
        <c:auto val="1"/>
        <c:lblAlgn val="ctr"/>
        <c:lblOffset val="100"/>
        <c:noMultiLvlLbl val="0"/>
      </c:catAx>
      <c:valAx>
        <c:axId val="533778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3782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'Oil Data'!$A$2:$A$13</c:f>
              <c:numCache>
                <c:formatCode>General</c:formatCode>
                <c:ptCount val="12"/>
                <c:pt idx="0">
                  <c:v>446.65649999999999</c:v>
                </c:pt>
                <c:pt idx="1">
                  <c:v>454.47329999999999</c:v>
                </c:pt>
                <c:pt idx="2">
                  <c:v>455.66300000000001</c:v>
                </c:pt>
                <c:pt idx="3">
                  <c:v>423.63220000000001</c:v>
                </c:pt>
                <c:pt idx="4">
                  <c:v>456.2713</c:v>
                </c:pt>
                <c:pt idx="5">
                  <c:v>440.5881</c:v>
                </c:pt>
                <c:pt idx="6">
                  <c:v>425.33249999999998</c:v>
                </c:pt>
                <c:pt idx="7">
                  <c:v>485.14940000000001</c:v>
                </c:pt>
                <c:pt idx="8">
                  <c:v>506.04820000000001</c:v>
                </c:pt>
                <c:pt idx="9">
                  <c:v>526.79200000000003</c:v>
                </c:pt>
                <c:pt idx="10">
                  <c:v>514.26890000000003</c:v>
                </c:pt>
                <c:pt idx="11">
                  <c:v>494.21100000000001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27B-4059-8E10-C6E2F33799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0140432"/>
        <c:axId val="550143056"/>
      </c:lineChart>
      <c:catAx>
        <c:axId val="55014043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0143056"/>
        <c:crosses val="autoZero"/>
        <c:auto val="1"/>
        <c:lblAlgn val="ctr"/>
        <c:lblOffset val="100"/>
        <c:noMultiLvlLbl val="0"/>
      </c:catAx>
      <c:valAx>
        <c:axId val="550143056"/>
        <c:scaling>
          <c:orientation val="minMax"/>
          <c:min val="4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01404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</cx:f>
      </cx:numDim>
    </cx:data>
    <cx:data id="1">
      <cx:numDim type="val">
        <cx:f>_xlchart.v1.4</cx:f>
      </cx:numDim>
    </cx:data>
    <cx:data id="2">
      <cx:numDim type="val">
        <cx:f>_xlchart.v1.0</cx:f>
      </cx:numDim>
    </cx:data>
    <cx:data id="3">
      <cx:numDim type="val">
        <cx:f>_xlchart.v1.1</cx:f>
      </cx:numDim>
    </cx:data>
    <cx:data id="4">
      <cx:numDim type="val">
        <cx:f>_xlchart.v1.2</cx:f>
      </cx:numDim>
    </cx:data>
  </cx:chartData>
  <cx:chart>
    <cx:title pos="t" align="ctr" overlay="0">
      <cx:tx>
        <cx:txData>
          <cx:v>Prediction Error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Prediction Error</a:t>
          </a:r>
        </a:p>
      </cx:txPr>
    </cx:title>
    <cx:plotArea>
      <cx:plotAreaRegion>
        <cx:series layoutId="boxWhisker" uniqueId="{BE059707-128A-4B26-B6F2-2D58E98B3843}">
          <cx:dataId val="0"/>
          <cx:layoutPr>
            <cx:visibility meanLine="0" meanMarker="1" nonoutliers="0" outliers="1"/>
            <cx:statistics quartileMethod="exclusive"/>
          </cx:layoutPr>
        </cx:series>
        <cx:series layoutId="boxWhisker" uniqueId="{EEABC7F7-BB5E-4DFF-94D7-533EE27D88B7}">
          <cx:dataId val="1"/>
          <cx:layoutPr>
            <cx:visibility meanLine="0" meanMarker="1" nonoutliers="0" outliers="1"/>
            <cx:statistics quartileMethod="exclusive"/>
          </cx:layoutPr>
        </cx:series>
        <cx:series layoutId="boxWhisker" uniqueId="{1A1F4054-F9FA-466B-8551-DBA967FB2FFB}">
          <cx:dataId val="2"/>
          <cx:layoutPr>
            <cx:visibility meanLine="0" meanMarker="1" nonoutliers="0" outliers="1"/>
            <cx:statistics quartileMethod="exclusive"/>
          </cx:layoutPr>
        </cx:series>
        <cx:series layoutId="boxWhisker" uniqueId="{87DC5ADF-C7CB-4963-81B3-4F3F4696425A}">
          <cx:dataId val="3"/>
          <cx:layoutPr>
            <cx:visibility meanLine="0" meanMarker="1" nonoutliers="0" outliers="1"/>
            <cx:statistics quartileMethod="exclusive"/>
          </cx:layoutPr>
        </cx:series>
        <cx:series layoutId="boxWhisker" uniqueId="{E5D11E67-A9C1-4D85-AF2E-91510674FA08}">
          <cx:dataId val="4"/>
          <cx:layoutPr>
            <cx:visibility meanLine="0" meanMarker="1" nonoutliers="0" outliers="1"/>
            <cx:statistics quartileMethod="exclusive"/>
          </cx:layoutPr>
        </cx:series>
      </cx:plotAreaRegion>
      <cx:axis id="0">
        <cx:catScaling gapWidth="1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microsoft.com/office/2014/relationships/chartEx" Target="../charts/chartEx1.xml"/><Relationship Id="rId1" Type="http://schemas.openxmlformats.org/officeDocument/2006/relationships/chart" Target="../charts/chart1.xml"/><Relationship Id="rId4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178593</xdr:colOff>
      <xdr:row>15</xdr:row>
      <xdr:rowOff>166687</xdr:rowOff>
    </xdr:from>
    <xdr:to>
      <xdr:col>27</xdr:col>
      <xdr:colOff>309561</xdr:colOff>
      <xdr:row>39</xdr:row>
      <xdr:rowOff>154781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D862A17A-E235-4331-8419-5CAB193DEA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29</xdr:col>
      <xdr:colOff>172640</xdr:colOff>
      <xdr:row>45</xdr:row>
      <xdr:rowOff>69056</xdr:rowOff>
    </xdr:from>
    <xdr:to>
      <xdr:col>36</xdr:col>
      <xdr:colOff>494108</xdr:colOff>
      <xdr:row>70</xdr:row>
      <xdr:rowOff>47625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2740652E-8BE1-46DE-8564-C1867084153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7615296" y="8641556"/>
              <a:ext cx="4572000" cy="47410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29</xdr:col>
      <xdr:colOff>172640</xdr:colOff>
      <xdr:row>71</xdr:row>
      <xdr:rowOff>33338</xdr:rowOff>
    </xdr:from>
    <xdr:to>
      <xdr:col>36</xdr:col>
      <xdr:colOff>494108</xdr:colOff>
      <xdr:row>85</xdr:row>
      <xdr:rowOff>109538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F80B644-DBB6-439A-B46F-A448E234A4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208359</xdr:colOff>
      <xdr:row>0</xdr:row>
      <xdr:rowOff>140493</xdr:rowOff>
    </xdr:from>
    <xdr:to>
      <xdr:col>22</xdr:col>
      <xdr:colOff>601265</xdr:colOff>
      <xdr:row>15</xdr:row>
      <xdr:rowOff>26193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3679554-CB51-433A-9F4F-EAD05D95E2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390525</xdr:colOff>
      <xdr:row>0</xdr:row>
      <xdr:rowOff>9525</xdr:rowOff>
    </xdr:from>
    <xdr:to>
      <xdr:col>8</xdr:col>
      <xdr:colOff>28575</xdr:colOff>
      <xdr:row>15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023BA3A-9136-42B8-9D98-A0D0080ABE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8A46E-4F28-4F55-AC99-15B95819CD2E}">
  <dimension ref="A1:AD82"/>
  <sheetViews>
    <sheetView tabSelected="1" topLeftCell="A37" zoomScale="80" zoomScaleNormal="80" workbookViewId="0">
      <selection activeCell="V86" sqref="V86"/>
    </sheetView>
  </sheetViews>
  <sheetFormatPr defaultRowHeight="15" x14ac:dyDescent="0.25"/>
  <cols>
    <col min="3" max="16" width="7.28515625" customWidth="1"/>
    <col min="17" max="17" width="9.140625" customWidth="1"/>
    <col min="18" max="19" width="12" bestFit="1" customWidth="1"/>
    <col min="22" max="23" width="11.42578125" customWidth="1"/>
  </cols>
  <sheetData>
    <row r="1" spans="1:17" x14ac:dyDescent="0.25">
      <c r="A1" t="s">
        <v>0</v>
      </c>
      <c r="B1">
        <v>0.5</v>
      </c>
    </row>
    <row r="2" spans="1:17" x14ac:dyDescent="0.25">
      <c r="A2" t="s">
        <v>12</v>
      </c>
      <c r="B2">
        <v>0.5</v>
      </c>
    </row>
    <row r="3" spans="1:17" x14ac:dyDescent="0.25">
      <c r="A3" t="s">
        <v>14</v>
      </c>
      <c r="B3">
        <v>0.7</v>
      </c>
    </row>
    <row r="4" spans="1:17" x14ac:dyDescent="0.25">
      <c r="A4" t="s">
        <v>6</v>
      </c>
      <c r="B4">
        <v>0.5</v>
      </c>
    </row>
    <row r="5" spans="1:17" x14ac:dyDescent="0.25">
      <c r="A5" t="s">
        <v>5</v>
      </c>
      <c r="B5">
        <v>-0.3</v>
      </c>
      <c r="P5">
        <v>0</v>
      </c>
    </row>
    <row r="6" spans="1:17" x14ac:dyDescent="0.25">
      <c r="A6" t="s">
        <v>4</v>
      </c>
      <c r="B6" t="s">
        <v>8</v>
      </c>
      <c r="C6">
        <v>0</v>
      </c>
      <c r="D6">
        <f>C6+1</f>
        <v>1</v>
      </c>
      <c r="E6">
        <f t="shared" ref="E6:P6" si="0">D6+1</f>
        <v>2</v>
      </c>
      <c r="F6">
        <f t="shared" si="0"/>
        <v>3</v>
      </c>
      <c r="G6">
        <f t="shared" si="0"/>
        <v>4</v>
      </c>
      <c r="H6">
        <f t="shared" si="0"/>
        <v>5</v>
      </c>
      <c r="I6">
        <f t="shared" si="0"/>
        <v>6</v>
      </c>
      <c r="J6">
        <f t="shared" si="0"/>
        <v>7</v>
      </c>
      <c r="K6">
        <f t="shared" si="0"/>
        <v>8</v>
      </c>
      <c r="L6">
        <f t="shared" si="0"/>
        <v>9</v>
      </c>
      <c r="M6">
        <f t="shared" si="0"/>
        <v>10</v>
      </c>
      <c r="N6">
        <f t="shared" si="0"/>
        <v>11</v>
      </c>
      <c r="O6">
        <f t="shared" si="0"/>
        <v>12</v>
      </c>
      <c r="P6">
        <f t="shared" si="0"/>
        <v>13</v>
      </c>
      <c r="Q6" s="1"/>
    </row>
    <row r="7" spans="1:17" x14ac:dyDescent="0.25">
      <c r="A7">
        <v>0</v>
      </c>
      <c r="B7">
        <v>0</v>
      </c>
      <c r="C7" s="3">
        <f t="shared" ref="C7:P16" si="1">SIN($A7+(step*C$6))+offset</f>
        <v>0.5</v>
      </c>
      <c r="D7" s="3">
        <f t="shared" si="1"/>
        <v>0.20447979333866045</v>
      </c>
      <c r="E7" s="3">
        <f t="shared" si="1"/>
        <v>-6.4642473395035371E-2</v>
      </c>
      <c r="F7" s="3">
        <f t="shared" si="1"/>
        <v>-0.2833269096274833</v>
      </c>
      <c r="G7" s="3">
        <f t="shared" si="1"/>
        <v>-0.43203908596722629</v>
      </c>
      <c r="H7" s="3">
        <f t="shared" si="1"/>
        <v>-0.49749498660405445</v>
      </c>
      <c r="I7" s="3">
        <f t="shared" si="1"/>
        <v>-0.47384763087819526</v>
      </c>
      <c r="J7" s="3">
        <f t="shared" si="1"/>
        <v>-0.36320936664887371</v>
      </c>
      <c r="K7" s="3">
        <f t="shared" si="1"/>
        <v>-0.17546318055115095</v>
      </c>
      <c r="L7" s="3">
        <f t="shared" si="1"/>
        <v>7.2620119766169833E-2</v>
      </c>
      <c r="M7" s="3">
        <f t="shared" si="1"/>
        <v>0.35887999194013276</v>
      </c>
      <c r="N7" s="3">
        <f t="shared" si="1"/>
        <v>0.65774569414324824</v>
      </c>
      <c r="O7" s="3">
        <f t="shared" si="1"/>
        <v>0.94252044329485207</v>
      </c>
      <c r="P7" s="3">
        <f t="shared" si="1"/>
        <v>1.1877661591839739</v>
      </c>
    </row>
    <row r="8" spans="1:17" x14ac:dyDescent="0.25">
      <c r="A8">
        <f t="shared" ref="A8:A37" si="2">A7+step</f>
        <v>-0.3</v>
      </c>
      <c r="B8">
        <v>1</v>
      </c>
      <c r="C8" s="3">
        <f t="shared" si="1"/>
        <v>0.20447979333866045</v>
      </c>
      <c r="D8" s="3">
        <f t="shared" si="1"/>
        <v>-6.4642473395035371E-2</v>
      </c>
      <c r="E8" s="3">
        <f t="shared" si="1"/>
        <v>-0.2833269096274833</v>
      </c>
      <c r="F8" s="3">
        <f t="shared" si="1"/>
        <v>-0.43203908596722629</v>
      </c>
      <c r="G8" s="3">
        <f t="shared" si="1"/>
        <v>-0.49749498660405445</v>
      </c>
      <c r="H8" s="3">
        <f t="shared" si="1"/>
        <v>-0.47384763087819515</v>
      </c>
      <c r="I8" s="3">
        <f t="shared" si="1"/>
        <v>-0.36320936664887393</v>
      </c>
      <c r="J8" s="3">
        <f t="shared" si="1"/>
        <v>-0.17546318055115095</v>
      </c>
      <c r="K8" s="3">
        <f t="shared" si="1"/>
        <v>7.2620119766169833E-2</v>
      </c>
      <c r="L8" s="3">
        <f t="shared" si="1"/>
        <v>0.35887999194013231</v>
      </c>
      <c r="M8" s="3">
        <f t="shared" si="1"/>
        <v>0.65774569414324824</v>
      </c>
      <c r="N8" s="3">
        <f t="shared" si="1"/>
        <v>0.94252044329485207</v>
      </c>
      <c r="O8" s="3">
        <f t="shared" si="1"/>
        <v>1.1877661591839734</v>
      </c>
      <c r="P8" s="3">
        <f t="shared" si="1"/>
        <v>1.3715757724135882</v>
      </c>
    </row>
    <row r="9" spans="1:17" x14ac:dyDescent="0.25">
      <c r="A9">
        <f t="shared" si="2"/>
        <v>-0.6</v>
      </c>
      <c r="B9">
        <f>B8+1</f>
        <v>2</v>
      </c>
      <c r="C9" s="3">
        <f t="shared" si="1"/>
        <v>-6.4642473395035371E-2</v>
      </c>
      <c r="D9" s="3">
        <f t="shared" si="1"/>
        <v>-0.2833269096274833</v>
      </c>
      <c r="E9" s="3">
        <f t="shared" si="1"/>
        <v>-0.43203908596722629</v>
      </c>
      <c r="F9" s="3">
        <f t="shared" si="1"/>
        <v>-0.49749498660405445</v>
      </c>
      <c r="G9" s="3">
        <f t="shared" si="1"/>
        <v>-0.47384763087819526</v>
      </c>
      <c r="H9" s="3">
        <f t="shared" si="1"/>
        <v>-0.36320936664887371</v>
      </c>
      <c r="I9" s="3">
        <f t="shared" si="1"/>
        <v>-0.17546318055115095</v>
      </c>
      <c r="J9" s="3">
        <f t="shared" si="1"/>
        <v>7.2620119766170221E-2</v>
      </c>
      <c r="K9" s="3">
        <f t="shared" si="1"/>
        <v>0.35887999194013276</v>
      </c>
      <c r="L9" s="3">
        <f t="shared" si="1"/>
        <v>0.65774569414324824</v>
      </c>
      <c r="M9" s="3">
        <f t="shared" si="1"/>
        <v>0.94252044329485241</v>
      </c>
      <c r="N9" s="3">
        <f t="shared" si="1"/>
        <v>1.1877661591839739</v>
      </c>
      <c r="O9" s="3">
        <f t="shared" si="1"/>
        <v>1.3715757724135877</v>
      </c>
      <c r="P9" s="3">
        <f t="shared" si="1"/>
        <v>1.477530117665097</v>
      </c>
    </row>
    <row r="10" spans="1:17" x14ac:dyDescent="0.25">
      <c r="A10">
        <f t="shared" si="2"/>
        <v>-0.89999999999999991</v>
      </c>
      <c r="B10">
        <f t="shared" ref="B10:B37" si="3">B9+1</f>
        <v>3</v>
      </c>
      <c r="C10" s="3">
        <f t="shared" si="1"/>
        <v>-0.2833269096274833</v>
      </c>
      <c r="D10" s="3">
        <f t="shared" si="1"/>
        <v>-0.43203908596722629</v>
      </c>
      <c r="E10" s="3">
        <f t="shared" si="1"/>
        <v>-0.49749498660405445</v>
      </c>
      <c r="F10" s="3">
        <f t="shared" si="1"/>
        <v>-0.47384763087819526</v>
      </c>
      <c r="G10" s="3">
        <f t="shared" si="1"/>
        <v>-0.36320936664887393</v>
      </c>
      <c r="H10" s="3">
        <f t="shared" si="1"/>
        <v>-0.17546318055115095</v>
      </c>
      <c r="I10" s="3">
        <f t="shared" si="1"/>
        <v>7.2620119766169833E-2</v>
      </c>
      <c r="J10" s="3">
        <f t="shared" si="1"/>
        <v>0.35887999194013276</v>
      </c>
      <c r="K10" s="3">
        <f t="shared" si="1"/>
        <v>0.65774569414324824</v>
      </c>
      <c r="L10" s="3">
        <f t="shared" si="1"/>
        <v>0.94252044329485207</v>
      </c>
      <c r="M10" s="3">
        <f t="shared" si="1"/>
        <v>1.1877661591839739</v>
      </c>
      <c r="N10" s="3">
        <f t="shared" si="1"/>
        <v>1.3715757724135877</v>
      </c>
      <c r="O10" s="3">
        <f t="shared" si="1"/>
        <v>1.477530117665097</v>
      </c>
      <c r="P10" s="3">
        <f t="shared" si="1"/>
        <v>1.4961646088358407</v>
      </c>
    </row>
    <row r="11" spans="1:17" x14ac:dyDescent="0.25">
      <c r="A11">
        <f t="shared" si="2"/>
        <v>-1.2</v>
      </c>
      <c r="B11">
        <f t="shared" si="3"/>
        <v>4</v>
      </c>
      <c r="C11" s="3">
        <f t="shared" si="1"/>
        <v>-0.43203908596722629</v>
      </c>
      <c r="D11" s="3">
        <f t="shared" si="1"/>
        <v>-0.49749498660405445</v>
      </c>
      <c r="E11" s="3">
        <f t="shared" si="1"/>
        <v>-0.47384763087819526</v>
      </c>
      <c r="F11" s="3">
        <f t="shared" si="1"/>
        <v>-0.36320936664887393</v>
      </c>
      <c r="G11" s="3">
        <f t="shared" si="1"/>
        <v>-0.17546318055115095</v>
      </c>
      <c r="H11" s="3">
        <f t="shared" si="1"/>
        <v>7.2620119766170221E-2</v>
      </c>
      <c r="I11" s="3">
        <f t="shared" si="1"/>
        <v>0.35887999194013276</v>
      </c>
      <c r="J11" s="3">
        <f t="shared" si="1"/>
        <v>0.65774569414324824</v>
      </c>
      <c r="K11" s="3">
        <f t="shared" si="1"/>
        <v>0.94252044329485207</v>
      </c>
      <c r="L11" s="3">
        <f t="shared" si="1"/>
        <v>1.1877661591839734</v>
      </c>
      <c r="M11" s="3">
        <f t="shared" si="1"/>
        <v>1.3715757724135882</v>
      </c>
      <c r="N11" s="3">
        <f t="shared" si="1"/>
        <v>1.477530117665097</v>
      </c>
      <c r="O11" s="3">
        <f t="shared" si="1"/>
        <v>1.4961646088358407</v>
      </c>
      <c r="P11" s="3">
        <f t="shared" si="1"/>
        <v>1.4258146823277325</v>
      </c>
    </row>
    <row r="12" spans="1:17" x14ac:dyDescent="0.25">
      <c r="A12">
        <f t="shared" si="2"/>
        <v>-1.5</v>
      </c>
      <c r="B12">
        <f t="shared" si="3"/>
        <v>5</v>
      </c>
      <c r="C12" s="3">
        <f t="shared" si="1"/>
        <v>-0.49749498660405445</v>
      </c>
      <c r="D12" s="3">
        <f t="shared" si="1"/>
        <v>-0.47384763087819515</v>
      </c>
      <c r="E12" s="3">
        <f t="shared" si="1"/>
        <v>-0.36320936664887371</v>
      </c>
      <c r="F12" s="3">
        <f t="shared" si="1"/>
        <v>-0.17546318055115095</v>
      </c>
      <c r="G12" s="3">
        <f t="shared" si="1"/>
        <v>7.2620119766170221E-2</v>
      </c>
      <c r="H12" s="3">
        <f t="shared" si="1"/>
        <v>0.35887999194013276</v>
      </c>
      <c r="I12" s="3">
        <f t="shared" si="1"/>
        <v>0.65774569414324824</v>
      </c>
      <c r="J12" s="3">
        <f t="shared" si="1"/>
        <v>0.94252044329485241</v>
      </c>
      <c r="K12" s="3">
        <f t="shared" si="1"/>
        <v>1.1877661591839739</v>
      </c>
      <c r="L12" s="3">
        <f t="shared" si="1"/>
        <v>1.3715757724135877</v>
      </c>
      <c r="M12" s="3">
        <f t="shared" si="1"/>
        <v>1.477530117665097</v>
      </c>
      <c r="N12" s="3">
        <f t="shared" si="1"/>
        <v>1.4961646088358407</v>
      </c>
      <c r="O12" s="3">
        <f t="shared" si="1"/>
        <v>1.4258146823277325</v>
      </c>
      <c r="P12" s="3">
        <f t="shared" si="1"/>
        <v>1.2727644875559871</v>
      </c>
    </row>
    <row r="13" spans="1:17" x14ac:dyDescent="0.25">
      <c r="A13">
        <f t="shared" si="2"/>
        <v>-1.8</v>
      </c>
      <c r="B13">
        <f t="shared" si="3"/>
        <v>6</v>
      </c>
      <c r="C13" s="3">
        <f t="shared" si="1"/>
        <v>-0.47384763087819515</v>
      </c>
      <c r="D13" s="3">
        <f t="shared" si="1"/>
        <v>-0.36320936664887371</v>
      </c>
      <c r="E13" s="3">
        <f t="shared" si="1"/>
        <v>-0.17546318055115095</v>
      </c>
      <c r="F13" s="3">
        <f t="shared" si="1"/>
        <v>7.2620119766170221E-2</v>
      </c>
      <c r="G13" s="3">
        <f t="shared" si="1"/>
        <v>0.35887999194013276</v>
      </c>
      <c r="H13" s="3">
        <f t="shared" si="1"/>
        <v>0.65774569414324824</v>
      </c>
      <c r="I13" s="3">
        <f t="shared" si="1"/>
        <v>0.94252044329485207</v>
      </c>
      <c r="J13" s="3">
        <f t="shared" si="1"/>
        <v>1.1877661591839741</v>
      </c>
      <c r="K13" s="3">
        <f t="shared" si="1"/>
        <v>1.3715757724135882</v>
      </c>
      <c r="L13" s="3">
        <f t="shared" si="1"/>
        <v>1.477530117665097</v>
      </c>
      <c r="M13" s="3">
        <f t="shared" si="1"/>
        <v>1.4961646088358407</v>
      </c>
      <c r="N13" s="3">
        <f t="shared" si="1"/>
        <v>1.4258146823277325</v>
      </c>
      <c r="O13" s="3">
        <f t="shared" si="1"/>
        <v>1.2727644875559876</v>
      </c>
      <c r="P13" s="3">
        <f t="shared" si="1"/>
        <v>1.0506855425976376</v>
      </c>
    </row>
    <row r="14" spans="1:17" x14ac:dyDescent="0.25">
      <c r="A14">
        <f t="shared" si="2"/>
        <v>-2.1</v>
      </c>
      <c r="B14">
        <f t="shared" si="3"/>
        <v>7</v>
      </c>
      <c r="C14" s="3">
        <f t="shared" si="1"/>
        <v>-0.36320936664887371</v>
      </c>
      <c r="D14" s="3">
        <f t="shared" si="1"/>
        <v>-0.17546318055115095</v>
      </c>
      <c r="E14" s="3">
        <f t="shared" si="1"/>
        <v>7.2620119766170221E-2</v>
      </c>
      <c r="F14" s="3">
        <f t="shared" si="1"/>
        <v>0.35887999194013276</v>
      </c>
      <c r="G14" s="3">
        <f t="shared" si="1"/>
        <v>0.65774569414324824</v>
      </c>
      <c r="H14" s="3">
        <f t="shared" si="1"/>
        <v>0.94252044329485241</v>
      </c>
      <c r="I14" s="3">
        <f t="shared" si="1"/>
        <v>1.1877661591839739</v>
      </c>
      <c r="J14" s="3">
        <f t="shared" si="1"/>
        <v>1.3715757724135882</v>
      </c>
      <c r="K14" s="3">
        <f t="shared" si="1"/>
        <v>1.477530117665097</v>
      </c>
      <c r="L14" s="3">
        <f t="shared" si="1"/>
        <v>1.4961646088358407</v>
      </c>
      <c r="M14" s="3">
        <f t="shared" si="1"/>
        <v>1.4258146823277325</v>
      </c>
      <c r="N14" s="3">
        <f t="shared" si="1"/>
        <v>1.2727644875559871</v>
      </c>
      <c r="O14" s="3">
        <f t="shared" si="1"/>
        <v>1.0506855425976385</v>
      </c>
      <c r="P14" s="3">
        <f t="shared" si="1"/>
        <v>0.77941549819892586</v>
      </c>
    </row>
    <row r="15" spans="1:17" x14ac:dyDescent="0.25">
      <c r="A15">
        <f t="shared" si="2"/>
        <v>-2.4</v>
      </c>
      <c r="B15">
        <f t="shared" si="3"/>
        <v>8</v>
      </c>
      <c r="C15" s="3">
        <f t="shared" si="1"/>
        <v>-0.17546318055115095</v>
      </c>
      <c r="D15" s="3">
        <f t="shared" si="1"/>
        <v>7.2620119766169833E-2</v>
      </c>
      <c r="E15" s="3">
        <f t="shared" si="1"/>
        <v>0.35887999194013276</v>
      </c>
      <c r="F15" s="3">
        <f t="shared" si="1"/>
        <v>0.65774569414324824</v>
      </c>
      <c r="G15" s="3">
        <f t="shared" si="1"/>
        <v>0.94252044329485207</v>
      </c>
      <c r="H15" s="3">
        <f t="shared" si="1"/>
        <v>1.1877661591839739</v>
      </c>
      <c r="I15" s="3">
        <f t="shared" si="1"/>
        <v>1.3715757724135877</v>
      </c>
      <c r="J15" s="3">
        <f t="shared" si="1"/>
        <v>1.477530117665097</v>
      </c>
      <c r="K15" s="3">
        <f t="shared" si="1"/>
        <v>1.4961646088358407</v>
      </c>
      <c r="L15" s="3">
        <f t="shared" si="1"/>
        <v>1.4258146823277325</v>
      </c>
      <c r="M15" s="3">
        <f t="shared" si="1"/>
        <v>1.2727644875559871</v>
      </c>
      <c r="N15" s="3">
        <f t="shared" si="1"/>
        <v>1.0506855425976385</v>
      </c>
      <c r="O15" s="3">
        <f t="shared" si="1"/>
        <v>0.77941549819892586</v>
      </c>
      <c r="P15" s="3">
        <f t="shared" si="1"/>
        <v>0.48318609951565028</v>
      </c>
    </row>
    <row r="16" spans="1:17" x14ac:dyDescent="0.25">
      <c r="A16">
        <f t="shared" si="2"/>
        <v>-2.6999999999999997</v>
      </c>
      <c r="B16">
        <f t="shared" si="3"/>
        <v>9</v>
      </c>
      <c r="C16" s="3">
        <f t="shared" si="1"/>
        <v>7.2620119766169833E-2</v>
      </c>
      <c r="D16" s="3">
        <f t="shared" si="1"/>
        <v>0.35887999194013231</v>
      </c>
      <c r="E16" s="3">
        <f t="shared" si="1"/>
        <v>0.65774569414324824</v>
      </c>
      <c r="F16" s="3">
        <f t="shared" si="1"/>
        <v>0.94252044329485207</v>
      </c>
      <c r="G16" s="3">
        <f t="shared" si="1"/>
        <v>1.1877661591839734</v>
      </c>
      <c r="H16" s="3">
        <f t="shared" si="1"/>
        <v>1.3715757724135877</v>
      </c>
      <c r="I16" s="3">
        <f t="shared" si="1"/>
        <v>1.477530117665097</v>
      </c>
      <c r="J16" s="3">
        <f t="shared" si="1"/>
        <v>1.4961646088358407</v>
      </c>
      <c r="K16" s="3">
        <f t="shared" si="1"/>
        <v>1.4258146823277325</v>
      </c>
      <c r="L16" s="3">
        <f t="shared" si="1"/>
        <v>1.2727644875559876</v>
      </c>
      <c r="M16" s="3">
        <f t="shared" si="1"/>
        <v>1.0506855425976385</v>
      </c>
      <c r="N16" s="3">
        <f t="shared" si="1"/>
        <v>0.77941549819892586</v>
      </c>
      <c r="O16" s="3">
        <f t="shared" si="1"/>
        <v>0.48318609951565117</v>
      </c>
      <c r="P16" s="3">
        <f t="shared" si="1"/>
        <v>0.18845863648662214</v>
      </c>
    </row>
    <row r="17" spans="1:16" x14ac:dyDescent="0.25">
      <c r="A17">
        <f t="shared" si="2"/>
        <v>-2.9999999999999996</v>
      </c>
      <c r="B17">
        <f t="shared" si="3"/>
        <v>10</v>
      </c>
      <c r="C17" s="3">
        <f t="shared" ref="C17:P26" si="4">SIN($A17+(step*C$6))+offset</f>
        <v>0.35887999194013231</v>
      </c>
      <c r="D17" s="3">
        <f t="shared" si="4"/>
        <v>0.65774569414324779</v>
      </c>
      <c r="E17" s="3">
        <f t="shared" si="4"/>
        <v>0.94252044329485207</v>
      </c>
      <c r="F17" s="3">
        <f t="shared" si="4"/>
        <v>1.1877661591839734</v>
      </c>
      <c r="G17" s="3">
        <f t="shared" si="4"/>
        <v>1.3715757724135877</v>
      </c>
      <c r="H17" s="3">
        <f t="shared" si="4"/>
        <v>1.477530117665097</v>
      </c>
      <c r="I17" s="3">
        <f t="shared" si="4"/>
        <v>1.4961646088358407</v>
      </c>
      <c r="J17" s="3">
        <f t="shared" si="4"/>
        <v>1.4258146823277325</v>
      </c>
      <c r="K17" s="3">
        <f t="shared" si="4"/>
        <v>1.2727644875559876</v>
      </c>
      <c r="L17" s="3">
        <f t="shared" si="4"/>
        <v>1.0506855425976385</v>
      </c>
      <c r="M17" s="3">
        <f t="shared" si="4"/>
        <v>0.77941549819892586</v>
      </c>
      <c r="N17" s="3">
        <f t="shared" si="4"/>
        <v>0.48318609951565117</v>
      </c>
      <c r="O17" s="3">
        <f t="shared" si="4"/>
        <v>0.18845863648662214</v>
      </c>
      <c r="P17" s="3">
        <f t="shared" si="4"/>
        <v>-7.843976438819944E-2</v>
      </c>
    </row>
    <row r="18" spans="1:16" x14ac:dyDescent="0.25">
      <c r="A18">
        <f t="shared" si="2"/>
        <v>-3.2999999999999994</v>
      </c>
      <c r="B18">
        <f t="shared" si="3"/>
        <v>11</v>
      </c>
      <c r="C18" s="3">
        <f t="shared" si="4"/>
        <v>0.65774569414324779</v>
      </c>
      <c r="D18" s="3">
        <f t="shared" si="4"/>
        <v>0.94252044329485174</v>
      </c>
      <c r="E18" s="3">
        <f t="shared" si="4"/>
        <v>1.1877661591839734</v>
      </c>
      <c r="F18" s="3">
        <f t="shared" si="4"/>
        <v>1.3715757724135877</v>
      </c>
      <c r="G18" s="3">
        <f t="shared" si="4"/>
        <v>1.477530117665097</v>
      </c>
      <c r="H18" s="3">
        <f t="shared" si="4"/>
        <v>1.4961646088358407</v>
      </c>
      <c r="I18" s="3">
        <f t="shared" si="4"/>
        <v>1.4258146823277325</v>
      </c>
      <c r="J18" s="3">
        <f t="shared" si="4"/>
        <v>1.2727644875559876</v>
      </c>
      <c r="K18" s="3">
        <f t="shared" si="4"/>
        <v>1.0506855425976385</v>
      </c>
      <c r="L18" s="3">
        <f t="shared" si="4"/>
        <v>0.77941549819892675</v>
      </c>
      <c r="M18" s="3">
        <f t="shared" si="4"/>
        <v>0.48318609951565117</v>
      </c>
      <c r="N18" s="3">
        <f t="shared" si="4"/>
        <v>0.18845863648662214</v>
      </c>
      <c r="O18" s="3">
        <f t="shared" si="4"/>
        <v>-7.8439764388198663E-2</v>
      </c>
      <c r="P18" s="3">
        <f t="shared" si="4"/>
        <v>-0.29366786384915267</v>
      </c>
    </row>
    <row r="19" spans="1:16" x14ac:dyDescent="0.25">
      <c r="A19">
        <f t="shared" si="2"/>
        <v>-3.5999999999999992</v>
      </c>
      <c r="B19">
        <f t="shared" si="3"/>
        <v>12</v>
      </c>
      <c r="C19" s="3">
        <f t="shared" si="4"/>
        <v>0.94252044329485174</v>
      </c>
      <c r="D19" s="3">
        <f t="shared" si="4"/>
        <v>1.187766159183973</v>
      </c>
      <c r="E19" s="3">
        <f t="shared" si="4"/>
        <v>1.3715757724135877</v>
      </c>
      <c r="F19" s="3">
        <f t="shared" si="4"/>
        <v>1.477530117665097</v>
      </c>
      <c r="G19" s="3">
        <f t="shared" si="4"/>
        <v>1.4961646088358407</v>
      </c>
      <c r="H19" s="3">
        <f t="shared" si="4"/>
        <v>1.4258146823277325</v>
      </c>
      <c r="I19" s="3">
        <f t="shared" si="4"/>
        <v>1.2727644875559883</v>
      </c>
      <c r="J19" s="3">
        <f t="shared" si="4"/>
        <v>1.0506855425976385</v>
      </c>
      <c r="K19" s="3">
        <f t="shared" si="4"/>
        <v>0.77941549819892675</v>
      </c>
      <c r="L19" s="3">
        <f t="shared" si="4"/>
        <v>0.48318609951565117</v>
      </c>
      <c r="M19" s="3">
        <f t="shared" si="4"/>
        <v>0.18845863648662214</v>
      </c>
      <c r="N19" s="3">
        <f t="shared" si="4"/>
        <v>-7.8439764388198663E-2</v>
      </c>
      <c r="O19" s="3">
        <f t="shared" si="4"/>
        <v>-0.29366786384915267</v>
      </c>
      <c r="P19" s="3">
        <f t="shared" si="4"/>
        <v>-0.43799997677473856</v>
      </c>
    </row>
    <row r="20" spans="1:16" x14ac:dyDescent="0.25">
      <c r="A20">
        <f t="shared" si="2"/>
        <v>-3.899999999999999</v>
      </c>
      <c r="B20">
        <f t="shared" si="3"/>
        <v>13</v>
      </c>
      <c r="C20" s="3">
        <f t="shared" si="4"/>
        <v>1.187766159183973</v>
      </c>
      <c r="D20" s="3">
        <f t="shared" si="4"/>
        <v>1.3715757724135877</v>
      </c>
      <c r="E20" s="3">
        <f t="shared" si="4"/>
        <v>1.477530117665097</v>
      </c>
      <c r="F20" s="3">
        <f t="shared" si="4"/>
        <v>1.4961646088358407</v>
      </c>
      <c r="G20" s="3">
        <f t="shared" si="4"/>
        <v>1.4258146823277329</v>
      </c>
      <c r="H20" s="3">
        <f t="shared" si="4"/>
        <v>1.2727644875559883</v>
      </c>
      <c r="I20" s="3">
        <f t="shared" si="4"/>
        <v>1.0506855425976385</v>
      </c>
      <c r="J20" s="3">
        <f t="shared" si="4"/>
        <v>0.77941549819892675</v>
      </c>
      <c r="K20" s="3">
        <f t="shared" si="4"/>
        <v>0.48318609951565117</v>
      </c>
      <c r="L20" s="3">
        <f t="shared" si="4"/>
        <v>0.18845863648662303</v>
      </c>
      <c r="M20" s="3">
        <f t="shared" si="4"/>
        <v>-7.8439764388198663E-2</v>
      </c>
      <c r="N20" s="3">
        <f t="shared" si="4"/>
        <v>-0.29366786384915267</v>
      </c>
      <c r="O20" s="3">
        <f t="shared" si="4"/>
        <v>-0.43799997677473823</v>
      </c>
      <c r="P20" s="3">
        <f t="shared" si="4"/>
        <v>-0.49854334537460487</v>
      </c>
    </row>
    <row r="21" spans="1:16" x14ac:dyDescent="0.25">
      <c r="A21">
        <f t="shared" si="2"/>
        <v>-4.1999999999999993</v>
      </c>
      <c r="B21">
        <f t="shared" si="3"/>
        <v>14</v>
      </c>
      <c r="C21" s="3">
        <f t="shared" si="4"/>
        <v>1.3715757724135877</v>
      </c>
      <c r="D21" s="3">
        <f t="shared" si="4"/>
        <v>1.477530117665097</v>
      </c>
      <c r="E21" s="3">
        <f t="shared" si="4"/>
        <v>1.4961646088358407</v>
      </c>
      <c r="F21" s="3">
        <f t="shared" si="4"/>
        <v>1.4258146823277325</v>
      </c>
      <c r="G21" s="3">
        <f t="shared" si="4"/>
        <v>1.2727644875559876</v>
      </c>
      <c r="H21" s="3">
        <f t="shared" si="4"/>
        <v>1.0506855425976385</v>
      </c>
      <c r="I21" s="3">
        <f t="shared" si="4"/>
        <v>0.77941549819892675</v>
      </c>
      <c r="J21" s="3">
        <f t="shared" si="4"/>
        <v>0.48318609951565117</v>
      </c>
      <c r="K21" s="3">
        <f t="shared" si="4"/>
        <v>0.18845863648662214</v>
      </c>
      <c r="L21" s="3">
        <f t="shared" si="4"/>
        <v>-7.8439764388198663E-2</v>
      </c>
      <c r="M21" s="3">
        <f t="shared" si="4"/>
        <v>-0.29366786384915267</v>
      </c>
      <c r="N21" s="3">
        <f t="shared" si="4"/>
        <v>-0.43799997677473856</v>
      </c>
      <c r="O21" s="3">
        <f t="shared" si="4"/>
        <v>-0.49854334537460487</v>
      </c>
      <c r="P21" s="3">
        <f t="shared" si="4"/>
        <v>-0.4698898108450863</v>
      </c>
    </row>
    <row r="22" spans="1:16" x14ac:dyDescent="0.25">
      <c r="A22">
        <f t="shared" si="2"/>
        <v>-4.4999999999999991</v>
      </c>
      <c r="B22">
        <f t="shared" si="3"/>
        <v>15</v>
      </c>
      <c r="C22" s="3">
        <f t="shared" si="4"/>
        <v>1.477530117665097</v>
      </c>
      <c r="D22" s="3">
        <f t="shared" si="4"/>
        <v>1.4961646088358407</v>
      </c>
      <c r="E22" s="3">
        <f t="shared" si="4"/>
        <v>1.4258146823277329</v>
      </c>
      <c r="F22" s="3">
        <f t="shared" si="4"/>
        <v>1.2727644875559883</v>
      </c>
      <c r="G22" s="3">
        <f t="shared" si="4"/>
        <v>1.0506855425976385</v>
      </c>
      <c r="H22" s="3">
        <f t="shared" si="4"/>
        <v>0.77941549819892675</v>
      </c>
      <c r="I22" s="3">
        <f t="shared" si="4"/>
        <v>0.48318609951565117</v>
      </c>
      <c r="J22" s="3">
        <f t="shared" si="4"/>
        <v>0.18845863648662214</v>
      </c>
      <c r="K22" s="3">
        <f t="shared" si="4"/>
        <v>-7.8439764388198663E-2</v>
      </c>
      <c r="L22" s="3">
        <f t="shared" si="4"/>
        <v>-0.29366786384915267</v>
      </c>
      <c r="M22" s="3">
        <f t="shared" si="4"/>
        <v>-0.43799997677473856</v>
      </c>
      <c r="N22" s="3">
        <f t="shared" si="4"/>
        <v>-0.49854334537460487</v>
      </c>
      <c r="O22" s="3">
        <f t="shared" si="4"/>
        <v>-0.46988981084508674</v>
      </c>
      <c r="P22" s="3">
        <f t="shared" si="4"/>
        <v>-0.35459890808828143</v>
      </c>
    </row>
    <row r="23" spans="1:16" x14ac:dyDescent="0.25">
      <c r="A23">
        <f t="shared" si="2"/>
        <v>-4.7999999999999989</v>
      </c>
      <c r="B23">
        <f t="shared" si="3"/>
        <v>16</v>
      </c>
      <c r="C23" s="3">
        <f t="shared" si="4"/>
        <v>1.4961646088358407</v>
      </c>
      <c r="D23" s="3">
        <f t="shared" si="4"/>
        <v>1.4258146823277329</v>
      </c>
      <c r="E23" s="3">
        <f t="shared" si="4"/>
        <v>1.2727644875559883</v>
      </c>
      <c r="F23" s="3">
        <f t="shared" si="4"/>
        <v>1.0506855425976385</v>
      </c>
      <c r="G23" s="3">
        <f t="shared" si="4"/>
        <v>0.77941549819892675</v>
      </c>
      <c r="H23" s="3">
        <f t="shared" si="4"/>
        <v>0.48318609951565117</v>
      </c>
      <c r="I23" s="3">
        <f t="shared" si="4"/>
        <v>0.18845863648662303</v>
      </c>
      <c r="J23" s="3">
        <f t="shared" si="4"/>
        <v>-7.8439764388198663E-2</v>
      </c>
      <c r="K23" s="3">
        <f t="shared" si="4"/>
        <v>-0.29366786384915267</v>
      </c>
      <c r="L23" s="3">
        <f t="shared" si="4"/>
        <v>-0.43799997677473823</v>
      </c>
      <c r="M23" s="3">
        <f t="shared" si="4"/>
        <v>-0.49854334537460487</v>
      </c>
      <c r="N23" s="3">
        <f t="shared" si="4"/>
        <v>-0.46988981084508674</v>
      </c>
      <c r="O23" s="3">
        <f t="shared" si="4"/>
        <v>-0.35459890808828143</v>
      </c>
      <c r="P23" s="3">
        <f t="shared" si="4"/>
        <v>-0.16296923008218334</v>
      </c>
    </row>
    <row r="24" spans="1:16" x14ac:dyDescent="0.25">
      <c r="A24">
        <f t="shared" si="2"/>
        <v>-5.0999999999999988</v>
      </c>
      <c r="B24">
        <f t="shared" si="3"/>
        <v>17</v>
      </c>
      <c r="C24" s="3">
        <f t="shared" si="4"/>
        <v>1.4258146823277329</v>
      </c>
      <c r="D24" s="3">
        <f t="shared" si="4"/>
        <v>1.2727644875559883</v>
      </c>
      <c r="E24" s="3">
        <f t="shared" si="4"/>
        <v>1.0506855425976391</v>
      </c>
      <c r="F24" s="3">
        <f t="shared" si="4"/>
        <v>0.77941549819892764</v>
      </c>
      <c r="G24" s="3">
        <f t="shared" si="4"/>
        <v>0.48318609951565117</v>
      </c>
      <c r="H24" s="3">
        <f t="shared" si="4"/>
        <v>0.18845863648662303</v>
      </c>
      <c r="I24" s="3">
        <f t="shared" si="4"/>
        <v>-7.8439764388198663E-2</v>
      </c>
      <c r="J24" s="3">
        <f t="shared" si="4"/>
        <v>-0.29366786384915267</v>
      </c>
      <c r="K24" s="3">
        <f t="shared" si="4"/>
        <v>-0.43799997677473823</v>
      </c>
      <c r="L24" s="3">
        <f t="shared" si="4"/>
        <v>-0.49854334537460487</v>
      </c>
      <c r="M24" s="3">
        <f t="shared" si="4"/>
        <v>-0.46988981084508674</v>
      </c>
      <c r="N24" s="3">
        <f t="shared" si="4"/>
        <v>-0.35459890808828143</v>
      </c>
      <c r="O24" s="3">
        <f t="shared" si="4"/>
        <v>-0.16296923008218334</v>
      </c>
      <c r="P24" s="3">
        <f t="shared" si="4"/>
        <v>8.7881514758241797E-2</v>
      </c>
    </row>
    <row r="25" spans="1:16" x14ac:dyDescent="0.25">
      <c r="A25">
        <f t="shared" si="2"/>
        <v>-5.3999999999999986</v>
      </c>
      <c r="B25">
        <f t="shared" si="3"/>
        <v>18</v>
      </c>
      <c r="C25" s="3">
        <f t="shared" si="4"/>
        <v>1.2727644875559883</v>
      </c>
      <c r="D25" s="3">
        <f t="shared" si="4"/>
        <v>1.0506855425976391</v>
      </c>
      <c r="E25" s="3">
        <f t="shared" si="4"/>
        <v>0.77941549819892764</v>
      </c>
      <c r="F25" s="3">
        <f t="shared" si="4"/>
        <v>0.48318609951565117</v>
      </c>
      <c r="G25" s="3">
        <f t="shared" si="4"/>
        <v>0.18845863648662303</v>
      </c>
      <c r="H25" s="3">
        <f t="shared" si="4"/>
        <v>-7.8439764388198663E-2</v>
      </c>
      <c r="I25" s="3">
        <f t="shared" si="4"/>
        <v>-0.29366786384915211</v>
      </c>
      <c r="J25" s="3">
        <f t="shared" si="4"/>
        <v>-0.43799997677473823</v>
      </c>
      <c r="K25" s="3">
        <f t="shared" si="4"/>
        <v>-0.49854334537460487</v>
      </c>
      <c r="L25" s="3">
        <f t="shared" si="4"/>
        <v>-0.46988981084508674</v>
      </c>
      <c r="M25" s="3">
        <f t="shared" si="4"/>
        <v>-0.35459890808828143</v>
      </c>
      <c r="N25" s="3">
        <f t="shared" si="4"/>
        <v>-0.16296923008218334</v>
      </c>
      <c r="O25" s="3">
        <f t="shared" si="4"/>
        <v>8.7881514758241797E-2</v>
      </c>
      <c r="P25" s="3">
        <f t="shared" si="4"/>
        <v>0.37554557649293652</v>
      </c>
    </row>
    <row r="26" spans="1:16" x14ac:dyDescent="0.25">
      <c r="A26">
        <f t="shared" si="2"/>
        <v>-5.6999999999999984</v>
      </c>
      <c r="B26">
        <f t="shared" si="3"/>
        <v>19</v>
      </c>
      <c r="C26" s="3">
        <f t="shared" si="4"/>
        <v>1.0506855425976391</v>
      </c>
      <c r="D26" s="3">
        <f t="shared" si="4"/>
        <v>0.77941549819892764</v>
      </c>
      <c r="E26" s="3">
        <f t="shared" si="4"/>
        <v>0.48318609951565206</v>
      </c>
      <c r="F26" s="3">
        <f t="shared" si="4"/>
        <v>0.18845863648662387</v>
      </c>
      <c r="G26" s="3">
        <f t="shared" si="4"/>
        <v>-7.8439764388198663E-2</v>
      </c>
      <c r="H26" s="3">
        <f t="shared" si="4"/>
        <v>-0.29366786384915211</v>
      </c>
      <c r="I26" s="3">
        <f t="shared" si="4"/>
        <v>-0.43799997677473823</v>
      </c>
      <c r="J26" s="3">
        <f t="shared" si="4"/>
        <v>-0.49854334537460487</v>
      </c>
      <c r="K26" s="3">
        <f t="shared" si="4"/>
        <v>-0.46988981084508674</v>
      </c>
      <c r="L26" s="3">
        <f t="shared" si="4"/>
        <v>-0.35459890808828143</v>
      </c>
      <c r="M26" s="3">
        <f t="shared" si="4"/>
        <v>-0.16296923008218334</v>
      </c>
      <c r="N26" s="3">
        <f t="shared" si="4"/>
        <v>8.7881514758241797E-2</v>
      </c>
      <c r="O26" s="3">
        <f t="shared" si="4"/>
        <v>0.37554557649293474</v>
      </c>
      <c r="P26" s="3">
        <f t="shared" si="4"/>
        <v>0.67432678122297784</v>
      </c>
    </row>
    <row r="27" spans="1:16" x14ac:dyDescent="0.25">
      <c r="A27">
        <f t="shared" si="2"/>
        <v>-5.9999999999999982</v>
      </c>
      <c r="B27">
        <f t="shared" si="3"/>
        <v>20</v>
      </c>
      <c r="C27" s="3">
        <f t="shared" ref="C27:P37" si="5">SIN($A27+(step*C$6))+offset</f>
        <v>0.77941549819892764</v>
      </c>
      <c r="D27" s="3">
        <f t="shared" si="5"/>
        <v>0.48318609951565206</v>
      </c>
      <c r="E27" s="3">
        <f t="shared" si="5"/>
        <v>0.18845863648662387</v>
      </c>
      <c r="F27" s="3">
        <f t="shared" si="5"/>
        <v>-7.8439764388198663E-2</v>
      </c>
      <c r="G27" s="3">
        <f t="shared" si="5"/>
        <v>-0.29366786384915211</v>
      </c>
      <c r="H27" s="3">
        <f t="shared" si="5"/>
        <v>-0.43799997677473823</v>
      </c>
      <c r="I27" s="3">
        <f t="shared" si="5"/>
        <v>-0.49854334537460487</v>
      </c>
      <c r="J27" s="3">
        <f t="shared" si="5"/>
        <v>-0.46988981084508674</v>
      </c>
      <c r="K27" s="3">
        <f t="shared" si="5"/>
        <v>-0.35459890808828143</v>
      </c>
      <c r="L27" s="3">
        <f t="shared" si="5"/>
        <v>-0.16296923008218467</v>
      </c>
      <c r="M27" s="3">
        <f t="shared" si="5"/>
        <v>8.7881514758241797E-2</v>
      </c>
      <c r="N27" s="3">
        <f t="shared" si="5"/>
        <v>0.37554557649293474</v>
      </c>
      <c r="O27" s="3">
        <f t="shared" si="5"/>
        <v>0.67432678122297784</v>
      </c>
      <c r="P27" s="3">
        <f t="shared" si="5"/>
        <v>0.95753589377531978</v>
      </c>
    </row>
    <row r="28" spans="1:16" x14ac:dyDescent="0.25">
      <c r="A28">
        <f t="shared" si="2"/>
        <v>-6.299999999999998</v>
      </c>
      <c r="B28">
        <f t="shared" si="3"/>
        <v>21</v>
      </c>
      <c r="C28" s="3">
        <f t="shared" si="5"/>
        <v>0.48318609951565206</v>
      </c>
      <c r="D28" s="3">
        <f t="shared" si="5"/>
        <v>0.18845863648662387</v>
      </c>
      <c r="E28" s="3">
        <f t="shared" si="5"/>
        <v>-7.8439764388197997E-2</v>
      </c>
      <c r="F28" s="3">
        <f t="shared" si="5"/>
        <v>-0.29366786384915156</v>
      </c>
      <c r="G28" s="3">
        <f t="shared" si="5"/>
        <v>-0.43799997677473823</v>
      </c>
      <c r="H28" s="3">
        <f t="shared" si="5"/>
        <v>-0.49854334537460487</v>
      </c>
      <c r="I28" s="3">
        <f t="shared" si="5"/>
        <v>-0.46988981084508674</v>
      </c>
      <c r="J28" s="3">
        <f t="shared" si="5"/>
        <v>-0.35459890808828143</v>
      </c>
      <c r="K28" s="3">
        <f t="shared" si="5"/>
        <v>-0.16296923008218467</v>
      </c>
      <c r="L28" s="3">
        <f t="shared" si="5"/>
        <v>8.7881514758241797E-2</v>
      </c>
      <c r="M28" s="3">
        <f t="shared" si="5"/>
        <v>0.37554557649293474</v>
      </c>
      <c r="N28" s="3">
        <f t="shared" si="5"/>
        <v>0.67432678122297784</v>
      </c>
      <c r="O28" s="3">
        <f t="shared" si="5"/>
        <v>0.95753589377531978</v>
      </c>
      <c r="P28" s="3">
        <f t="shared" si="5"/>
        <v>1.1998746875935411</v>
      </c>
    </row>
    <row r="29" spans="1:16" x14ac:dyDescent="0.25">
      <c r="A29">
        <f t="shared" si="2"/>
        <v>-6.5999999999999979</v>
      </c>
      <c r="B29">
        <f t="shared" si="3"/>
        <v>22</v>
      </c>
      <c r="C29" s="3">
        <f t="shared" si="5"/>
        <v>0.18845863648662387</v>
      </c>
      <c r="D29" s="3">
        <f t="shared" si="5"/>
        <v>-7.8439764388197997E-2</v>
      </c>
      <c r="E29" s="3">
        <f t="shared" si="5"/>
        <v>-0.29366786384915156</v>
      </c>
      <c r="F29" s="3">
        <f t="shared" si="5"/>
        <v>-0.43799997677473823</v>
      </c>
      <c r="G29" s="3">
        <f t="shared" si="5"/>
        <v>-0.49854334537460487</v>
      </c>
      <c r="H29" s="3">
        <f t="shared" si="5"/>
        <v>-0.46988981084508674</v>
      </c>
      <c r="I29" s="3">
        <f t="shared" si="5"/>
        <v>-0.35459890808828143</v>
      </c>
      <c r="J29" s="3">
        <f t="shared" si="5"/>
        <v>-0.16296923008218467</v>
      </c>
      <c r="K29" s="3">
        <f t="shared" si="5"/>
        <v>8.7881514758241797E-2</v>
      </c>
      <c r="L29" s="3">
        <f t="shared" si="5"/>
        <v>0.37554557649293474</v>
      </c>
      <c r="M29" s="3">
        <f t="shared" si="5"/>
        <v>0.67432678122297784</v>
      </c>
      <c r="N29" s="3">
        <f t="shared" si="5"/>
        <v>0.95753589377531978</v>
      </c>
      <c r="O29" s="3">
        <f t="shared" si="5"/>
        <v>1.1998746875935411</v>
      </c>
      <c r="P29" s="3">
        <f t="shared" si="5"/>
        <v>1.3796957599716693</v>
      </c>
    </row>
    <row r="30" spans="1:16" x14ac:dyDescent="0.25">
      <c r="A30">
        <f t="shared" si="2"/>
        <v>-6.8999999999999977</v>
      </c>
      <c r="B30">
        <f t="shared" si="3"/>
        <v>23</v>
      </c>
      <c r="C30" s="3">
        <f t="shared" si="5"/>
        <v>-7.8439764388197997E-2</v>
      </c>
      <c r="D30" s="3">
        <f t="shared" si="5"/>
        <v>-0.29366786384915156</v>
      </c>
      <c r="E30" s="3">
        <f t="shared" si="5"/>
        <v>-0.4379999767747379</v>
      </c>
      <c r="F30" s="3">
        <f t="shared" si="5"/>
        <v>-0.49854334537460476</v>
      </c>
      <c r="G30" s="3">
        <f t="shared" si="5"/>
        <v>-0.46988981084508674</v>
      </c>
      <c r="H30" s="3">
        <f t="shared" si="5"/>
        <v>-0.35459890808828143</v>
      </c>
      <c r="I30" s="3">
        <f t="shared" si="5"/>
        <v>-0.16296923008218467</v>
      </c>
      <c r="J30" s="3">
        <f t="shared" si="5"/>
        <v>8.7881514758241797E-2</v>
      </c>
      <c r="K30" s="3">
        <f t="shared" si="5"/>
        <v>0.37554557649293474</v>
      </c>
      <c r="L30" s="3">
        <f t="shared" si="5"/>
        <v>0.67432678122297784</v>
      </c>
      <c r="M30" s="3">
        <f t="shared" si="5"/>
        <v>0.95753589377531978</v>
      </c>
      <c r="N30" s="3">
        <f t="shared" si="5"/>
        <v>1.1998746875935411</v>
      </c>
      <c r="O30" s="3">
        <f t="shared" si="5"/>
        <v>1.3796957599716684</v>
      </c>
      <c r="P30" s="3">
        <f t="shared" si="5"/>
        <v>1.480936230066491</v>
      </c>
    </row>
    <row r="31" spans="1:16" x14ac:dyDescent="0.25">
      <c r="A31">
        <f t="shared" si="2"/>
        <v>-7.1999999999999975</v>
      </c>
      <c r="B31">
        <f t="shared" si="3"/>
        <v>24</v>
      </c>
      <c r="C31" s="3">
        <f t="shared" si="5"/>
        <v>-0.29366786384915156</v>
      </c>
      <c r="D31" s="3">
        <f t="shared" si="5"/>
        <v>-0.4379999767747379</v>
      </c>
      <c r="E31" s="3">
        <f t="shared" si="5"/>
        <v>-0.49854334537460476</v>
      </c>
      <c r="F31" s="3">
        <f t="shared" si="5"/>
        <v>-0.46988981084508674</v>
      </c>
      <c r="G31" s="3">
        <f t="shared" si="5"/>
        <v>-0.35459890808828232</v>
      </c>
      <c r="H31" s="3">
        <f t="shared" si="5"/>
        <v>-0.16296923008218467</v>
      </c>
      <c r="I31" s="3">
        <f t="shared" si="5"/>
        <v>8.7881514758240187E-2</v>
      </c>
      <c r="J31" s="3">
        <f t="shared" si="5"/>
        <v>0.37554557649293474</v>
      </c>
      <c r="K31" s="3">
        <f t="shared" si="5"/>
        <v>0.67432678122297784</v>
      </c>
      <c r="L31" s="3">
        <f t="shared" si="5"/>
        <v>0.95753589377531823</v>
      </c>
      <c r="M31" s="3">
        <f t="shared" si="5"/>
        <v>1.1998746875935411</v>
      </c>
      <c r="N31" s="3">
        <f t="shared" si="5"/>
        <v>1.3796957599716684</v>
      </c>
      <c r="O31" s="3">
        <f t="shared" si="5"/>
        <v>1.480936230066491</v>
      </c>
      <c r="P31" s="3">
        <f t="shared" si="5"/>
        <v>1.4945525882039894</v>
      </c>
    </row>
    <row r="32" spans="1:16" x14ac:dyDescent="0.25">
      <c r="A32">
        <f t="shared" si="2"/>
        <v>-7.4999999999999973</v>
      </c>
      <c r="B32">
        <f t="shared" si="3"/>
        <v>25</v>
      </c>
      <c r="C32" s="3">
        <f t="shared" si="5"/>
        <v>-0.4379999767747379</v>
      </c>
      <c r="D32" s="3">
        <f t="shared" si="5"/>
        <v>-0.49854334537460476</v>
      </c>
      <c r="E32" s="3">
        <f t="shared" si="5"/>
        <v>-0.46988981084508674</v>
      </c>
      <c r="F32" s="3">
        <f t="shared" si="5"/>
        <v>-0.35459890808828232</v>
      </c>
      <c r="G32" s="3">
        <f t="shared" si="5"/>
        <v>-0.16296923008218467</v>
      </c>
      <c r="H32" s="3">
        <f t="shared" si="5"/>
        <v>8.7881514758240187E-2</v>
      </c>
      <c r="I32" s="3">
        <f t="shared" si="5"/>
        <v>0.37554557649293474</v>
      </c>
      <c r="J32" s="3">
        <f t="shared" si="5"/>
        <v>0.67432678122297784</v>
      </c>
      <c r="K32" s="3">
        <f t="shared" si="5"/>
        <v>0.95753589377531823</v>
      </c>
      <c r="L32" s="3">
        <f t="shared" si="5"/>
        <v>1.1998746875935411</v>
      </c>
      <c r="M32" s="3">
        <f t="shared" si="5"/>
        <v>1.3796957599716684</v>
      </c>
      <c r="N32" s="3">
        <f t="shared" si="5"/>
        <v>1.480936230066491</v>
      </c>
      <c r="O32" s="3">
        <f t="shared" si="5"/>
        <v>1.4945525882039894</v>
      </c>
      <c r="P32" s="3">
        <f t="shared" si="5"/>
        <v>1.419328525664677</v>
      </c>
    </row>
    <row r="33" spans="1:23" x14ac:dyDescent="0.25">
      <c r="A33">
        <f t="shared" si="2"/>
        <v>-7.7999999999999972</v>
      </c>
      <c r="B33">
        <f t="shared" si="3"/>
        <v>26</v>
      </c>
      <c r="C33" s="3">
        <f t="shared" si="5"/>
        <v>-0.49854334537460476</v>
      </c>
      <c r="D33" s="3">
        <f t="shared" si="5"/>
        <v>-0.46988981084508674</v>
      </c>
      <c r="E33" s="3">
        <f t="shared" si="5"/>
        <v>-0.35459890808828232</v>
      </c>
      <c r="F33" s="3">
        <f t="shared" si="5"/>
        <v>-0.16296923008218467</v>
      </c>
      <c r="G33" s="3">
        <f t="shared" si="5"/>
        <v>8.7881514758240187E-2</v>
      </c>
      <c r="H33" s="3">
        <f t="shared" si="5"/>
        <v>0.37554557649293474</v>
      </c>
      <c r="I33" s="3">
        <f t="shared" si="5"/>
        <v>0.67432678122297784</v>
      </c>
      <c r="J33" s="3">
        <f t="shared" si="5"/>
        <v>0.95753589377531823</v>
      </c>
      <c r="K33" s="3">
        <f t="shared" si="5"/>
        <v>1.1998746875935411</v>
      </c>
      <c r="L33" s="3">
        <f t="shared" si="5"/>
        <v>1.3796957599716684</v>
      </c>
      <c r="M33" s="3">
        <f t="shared" si="5"/>
        <v>1.480936230066491</v>
      </c>
      <c r="N33" s="3">
        <f t="shared" si="5"/>
        <v>1.4945525882039894</v>
      </c>
      <c r="O33" s="3">
        <f t="shared" si="5"/>
        <v>1.419328525664677</v>
      </c>
      <c r="P33" s="3">
        <f t="shared" si="5"/>
        <v>1.2619835839190343</v>
      </c>
    </row>
    <row r="34" spans="1:23" x14ac:dyDescent="0.25">
      <c r="A34">
        <f t="shared" si="2"/>
        <v>-8.0999999999999979</v>
      </c>
      <c r="B34">
        <f t="shared" si="3"/>
        <v>27</v>
      </c>
      <c r="C34" s="3">
        <f t="shared" si="5"/>
        <v>-0.46988981084508674</v>
      </c>
      <c r="D34" s="3">
        <f t="shared" si="5"/>
        <v>-0.35459890808828143</v>
      </c>
      <c r="E34" s="3">
        <f t="shared" si="5"/>
        <v>-0.16296923008218467</v>
      </c>
      <c r="F34" s="3">
        <f t="shared" si="5"/>
        <v>8.7881514758241797E-2</v>
      </c>
      <c r="G34" s="3">
        <f t="shared" si="5"/>
        <v>0.37554557649293474</v>
      </c>
      <c r="H34" s="3">
        <f t="shared" si="5"/>
        <v>0.67432678122297784</v>
      </c>
      <c r="I34" s="3">
        <f t="shared" si="5"/>
        <v>0.95753589377531978</v>
      </c>
      <c r="J34" s="3">
        <f t="shared" si="5"/>
        <v>1.1998746875935411</v>
      </c>
      <c r="K34" s="3">
        <f t="shared" si="5"/>
        <v>1.3796957599716693</v>
      </c>
      <c r="L34" s="3">
        <f t="shared" si="5"/>
        <v>1.480936230066491</v>
      </c>
      <c r="M34" s="3">
        <f t="shared" si="5"/>
        <v>1.4945525882039894</v>
      </c>
      <c r="N34" s="3">
        <f t="shared" si="5"/>
        <v>1.4193285256646764</v>
      </c>
      <c r="O34" s="3">
        <f t="shared" si="5"/>
        <v>1.2619835839190343</v>
      </c>
      <c r="P34" s="3">
        <f t="shared" si="5"/>
        <v>1.0365729180004366</v>
      </c>
    </row>
    <row r="35" spans="1:23" x14ac:dyDescent="0.25">
      <c r="A35">
        <f t="shared" si="2"/>
        <v>-8.3999999999999986</v>
      </c>
      <c r="B35">
        <f t="shared" si="3"/>
        <v>28</v>
      </c>
      <c r="C35" s="3">
        <f t="shared" si="5"/>
        <v>-0.35459890808828143</v>
      </c>
      <c r="D35" s="3">
        <f t="shared" si="5"/>
        <v>-0.16296923008218334</v>
      </c>
      <c r="E35" s="3">
        <f t="shared" si="5"/>
        <v>8.7881514758241797E-2</v>
      </c>
      <c r="F35" s="3">
        <f t="shared" si="5"/>
        <v>0.37554557649293652</v>
      </c>
      <c r="G35" s="3">
        <f t="shared" si="5"/>
        <v>0.67432678122297784</v>
      </c>
      <c r="H35" s="3">
        <f t="shared" si="5"/>
        <v>0.95753589377531978</v>
      </c>
      <c r="I35" s="3">
        <f t="shared" si="5"/>
        <v>1.1998746875935424</v>
      </c>
      <c r="J35" s="3">
        <f t="shared" si="5"/>
        <v>1.3796957599716693</v>
      </c>
      <c r="K35" s="3">
        <f t="shared" si="5"/>
        <v>1.4809362300664912</v>
      </c>
      <c r="L35" s="3">
        <f t="shared" si="5"/>
        <v>1.4945525882039894</v>
      </c>
      <c r="M35" s="3">
        <f t="shared" si="5"/>
        <v>1.4193285256646764</v>
      </c>
      <c r="N35" s="3">
        <f t="shared" si="5"/>
        <v>1.2619835839190334</v>
      </c>
      <c r="O35" s="3">
        <f t="shared" si="5"/>
        <v>1.0365729180004366</v>
      </c>
      <c r="P35" s="3">
        <f t="shared" si="5"/>
        <v>0.76323179136580266</v>
      </c>
    </row>
    <row r="36" spans="1:23" x14ac:dyDescent="0.25">
      <c r="A36">
        <f t="shared" si="2"/>
        <v>-8.6999999999999993</v>
      </c>
      <c r="B36">
        <f t="shared" si="3"/>
        <v>29</v>
      </c>
      <c r="C36" s="3">
        <f t="shared" si="5"/>
        <v>-0.16296923008218334</v>
      </c>
      <c r="D36" s="3">
        <f t="shared" si="5"/>
        <v>8.7881514758243406E-2</v>
      </c>
      <c r="E36" s="3">
        <f t="shared" si="5"/>
        <v>0.37554557649293652</v>
      </c>
      <c r="F36" s="3">
        <f t="shared" si="5"/>
        <v>0.67432678122297962</v>
      </c>
      <c r="G36" s="3">
        <f t="shared" si="5"/>
        <v>0.95753589377531978</v>
      </c>
      <c r="H36" s="3">
        <f t="shared" si="5"/>
        <v>1.1998746875935424</v>
      </c>
      <c r="I36" s="3">
        <f t="shared" si="5"/>
        <v>1.3796957599716699</v>
      </c>
      <c r="J36" s="3">
        <f t="shared" si="5"/>
        <v>1.4809362300664912</v>
      </c>
      <c r="K36" s="3">
        <f t="shared" si="5"/>
        <v>1.4945525882039892</v>
      </c>
      <c r="L36" s="3">
        <f t="shared" si="5"/>
        <v>1.4193285256646764</v>
      </c>
      <c r="M36" s="3">
        <f t="shared" si="5"/>
        <v>1.2619835839190334</v>
      </c>
      <c r="N36" s="3">
        <f t="shared" si="5"/>
        <v>1.0365729180004348</v>
      </c>
      <c r="O36" s="3">
        <f t="shared" si="5"/>
        <v>0.76323179136580266</v>
      </c>
      <c r="P36" s="3">
        <f t="shared" si="5"/>
        <v>0.46637695277886332</v>
      </c>
    </row>
    <row r="37" spans="1:23" x14ac:dyDescent="0.25">
      <c r="A37">
        <f t="shared" si="2"/>
        <v>-9</v>
      </c>
      <c r="B37">
        <f t="shared" si="3"/>
        <v>30</v>
      </c>
      <c r="C37" s="3">
        <f t="shared" si="5"/>
        <v>8.7881514758243406E-2</v>
      </c>
      <c r="D37" s="3">
        <f t="shared" si="5"/>
        <v>0.37554557649293829</v>
      </c>
      <c r="E37" s="3">
        <f t="shared" si="5"/>
        <v>0.67432678122297962</v>
      </c>
      <c r="F37" s="3">
        <f t="shared" si="5"/>
        <v>0.95753589377532133</v>
      </c>
      <c r="G37" s="3">
        <f t="shared" si="5"/>
        <v>1.1998746875935424</v>
      </c>
      <c r="H37" s="3">
        <f t="shared" si="5"/>
        <v>1.3796957599716699</v>
      </c>
      <c r="I37" s="3">
        <f t="shared" si="5"/>
        <v>1.4809362300664914</v>
      </c>
      <c r="J37" s="3">
        <f t="shared" si="5"/>
        <v>1.4945525882039892</v>
      </c>
      <c r="K37" s="3">
        <f t="shared" si="5"/>
        <v>1.4193285256646757</v>
      </c>
      <c r="L37" s="3">
        <f t="shared" si="5"/>
        <v>1.2619835839190334</v>
      </c>
      <c r="M37" s="3">
        <f t="shared" si="5"/>
        <v>1.0365729180004348</v>
      </c>
      <c r="N37" s="3">
        <f t="shared" si="5"/>
        <v>0.76323179136580088</v>
      </c>
      <c r="O37" s="3">
        <f t="shared" si="5"/>
        <v>0.46637695277886332</v>
      </c>
      <c r="P37" s="3">
        <f t="shared" si="5"/>
        <v>0.17252556086230697</v>
      </c>
    </row>
    <row r="39" spans="1:23" x14ac:dyDescent="0.25">
      <c r="A39" t="s">
        <v>10</v>
      </c>
      <c r="C39">
        <f>0</f>
        <v>0</v>
      </c>
      <c r="D39">
        <f>C39+1</f>
        <v>1</v>
      </c>
      <c r="E39">
        <f t="shared" ref="E39:P39" si="6">D39+1</f>
        <v>2</v>
      </c>
      <c r="F39">
        <f t="shared" si="6"/>
        <v>3</v>
      </c>
      <c r="G39">
        <f t="shared" si="6"/>
        <v>4</v>
      </c>
      <c r="H39">
        <f t="shared" si="6"/>
        <v>5</v>
      </c>
      <c r="I39">
        <f t="shared" si="6"/>
        <v>6</v>
      </c>
      <c r="J39">
        <f t="shared" si="6"/>
        <v>7</v>
      </c>
      <c r="K39">
        <f t="shared" si="6"/>
        <v>8</v>
      </c>
      <c r="L39">
        <f t="shared" si="6"/>
        <v>9</v>
      </c>
      <c r="M39">
        <f t="shared" si="6"/>
        <v>10</v>
      </c>
      <c r="N39">
        <f t="shared" si="6"/>
        <v>11</v>
      </c>
      <c r="O39">
        <f t="shared" si="6"/>
        <v>12</v>
      </c>
      <c r="P39">
        <f t="shared" si="6"/>
        <v>13</v>
      </c>
    </row>
    <row r="40" spans="1:23" x14ac:dyDescent="0.25">
      <c r="B40" s="3">
        <v>0</v>
      </c>
      <c r="C40" s="4">
        <f t="shared" ref="C40:P40" si="7">D7-C7</f>
        <v>-0.29552020666133955</v>
      </c>
      <c r="D40" s="4">
        <f t="shared" si="7"/>
        <v>-0.26912226673369583</v>
      </c>
      <c r="E40" s="4">
        <f t="shared" si="7"/>
        <v>-0.21868443623244793</v>
      </c>
      <c r="F40" s="4">
        <f t="shared" si="7"/>
        <v>-0.14871217633974299</v>
      </c>
      <c r="G40" s="4">
        <f t="shared" si="7"/>
        <v>-6.5455900636828157E-2</v>
      </c>
      <c r="H40" s="4">
        <f t="shared" si="7"/>
        <v>2.3647355725859187E-2</v>
      </c>
      <c r="I40" s="4">
        <f t="shared" si="7"/>
        <v>0.11063826422932155</v>
      </c>
      <c r="J40" s="4">
        <f t="shared" si="7"/>
        <v>0.18774618609772276</v>
      </c>
      <c r="K40" s="4">
        <f t="shared" si="7"/>
        <v>0.24808330031732079</v>
      </c>
      <c r="L40" s="4">
        <f t="shared" si="7"/>
        <v>0.28625987217396293</v>
      </c>
      <c r="M40" s="4">
        <f t="shared" si="7"/>
        <v>0.29886570220311548</v>
      </c>
      <c r="N40" s="4">
        <f t="shared" si="7"/>
        <v>0.28477474915160383</v>
      </c>
      <c r="O40" s="4">
        <f t="shared" si="7"/>
        <v>0.24524571588912181</v>
      </c>
      <c r="P40" s="4">
        <f t="shared" si="7"/>
        <v>-1.1877661591839739</v>
      </c>
    </row>
    <row r="41" spans="1:23" ht="15.75" thickBot="1" x14ac:dyDescent="0.3"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23" ht="15.75" thickTop="1" x14ac:dyDescent="0.25">
      <c r="B42" s="18" t="s">
        <v>13</v>
      </c>
      <c r="C42" s="10">
        <f t="shared" ref="C42:P42" si="8">beta* POWER((1-beta),C39)</f>
        <v>0.5</v>
      </c>
      <c r="D42" s="10">
        <f t="shared" si="8"/>
        <v>0.25</v>
      </c>
      <c r="E42" s="10">
        <f t="shared" si="8"/>
        <v>0.125</v>
      </c>
      <c r="F42" s="10">
        <f t="shared" si="8"/>
        <v>6.25E-2</v>
      </c>
      <c r="G42" s="10">
        <f t="shared" si="8"/>
        <v>3.125E-2</v>
      </c>
      <c r="H42" s="10">
        <f t="shared" si="8"/>
        <v>1.5625E-2</v>
      </c>
      <c r="I42" s="10">
        <f t="shared" si="8"/>
        <v>7.8125E-3</v>
      </c>
      <c r="J42" s="10">
        <f t="shared" si="8"/>
        <v>3.90625E-3</v>
      </c>
      <c r="K42" s="10">
        <f t="shared" si="8"/>
        <v>1.953125E-3</v>
      </c>
      <c r="L42" s="10">
        <f t="shared" si="8"/>
        <v>9.765625E-4</v>
      </c>
      <c r="M42" s="10">
        <f t="shared" si="8"/>
        <v>4.8828125E-4</v>
      </c>
      <c r="N42" s="10">
        <f t="shared" si="8"/>
        <v>2.44140625E-4</v>
      </c>
      <c r="O42" s="10">
        <f t="shared" si="8"/>
        <v>1.220703125E-4</v>
      </c>
      <c r="P42" s="11">
        <f t="shared" si="8"/>
        <v>6.103515625E-5</v>
      </c>
      <c r="Q42" s="9" t="s">
        <v>3</v>
      </c>
      <c r="R42" s="10"/>
      <c r="S42" s="10"/>
      <c r="T42" s="10"/>
      <c r="U42" s="10"/>
      <c r="V42" s="11"/>
      <c r="W42" s="6"/>
    </row>
    <row r="43" spans="1:23" x14ac:dyDescent="0.25">
      <c r="B43" s="8">
        <f>B40</f>
        <v>0</v>
      </c>
      <c r="C43" s="13">
        <f t="shared" ref="C43:P43" si="9">C$42*C40</f>
        <v>-0.14776010333066977</v>
      </c>
      <c r="D43" s="13">
        <f t="shared" si="9"/>
        <v>-6.7280566683423956E-2</v>
      </c>
      <c r="E43" s="13">
        <f t="shared" si="9"/>
        <v>-2.7335554529055991E-2</v>
      </c>
      <c r="F43" s="13">
        <f t="shared" si="9"/>
        <v>-9.2945110212339366E-3</v>
      </c>
      <c r="G43" s="13">
        <f t="shared" si="9"/>
        <v>-2.0454968949008799E-3</v>
      </c>
      <c r="H43" s="13">
        <f t="shared" si="9"/>
        <v>3.694899332165498E-4</v>
      </c>
      <c r="I43" s="13">
        <f t="shared" si="9"/>
        <v>8.6436143929157459E-4</v>
      </c>
      <c r="J43" s="13">
        <f t="shared" si="9"/>
        <v>7.3338353944422952E-4</v>
      </c>
      <c r="K43" s="13">
        <f t="shared" si="9"/>
        <v>4.8453769593226716E-4</v>
      </c>
      <c r="L43" s="13">
        <f t="shared" si="9"/>
        <v>2.7955065641988567E-4</v>
      </c>
      <c r="M43" s="13">
        <f t="shared" si="9"/>
        <v>1.4593051865386498E-4</v>
      </c>
      <c r="N43" s="13">
        <f t="shared" si="9"/>
        <v>6.952508524209078E-5</v>
      </c>
      <c r="O43" s="13">
        <f t="shared" si="9"/>
        <v>2.9937221177871314E-5</v>
      </c>
      <c r="P43" s="19">
        <f t="shared" si="9"/>
        <v>-7.2495493114256218E-5</v>
      </c>
      <c r="Q43" s="8">
        <f>SUM(C43:P43)</f>
        <v>-0.25081201186302043</v>
      </c>
      <c r="R43" s="6"/>
      <c r="S43" s="6"/>
      <c r="T43" s="6"/>
      <c r="U43" s="6"/>
      <c r="V43" s="12"/>
      <c r="W43" s="6"/>
    </row>
    <row r="44" spans="1:23" x14ac:dyDescent="0.25">
      <c r="B44" s="7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12"/>
      <c r="Q44" s="7"/>
      <c r="R44" s="6"/>
      <c r="S44" s="6"/>
      <c r="T44" s="6"/>
      <c r="U44" s="6"/>
      <c r="V44" s="12"/>
      <c r="W44" s="6"/>
    </row>
    <row r="45" spans="1:23" x14ac:dyDescent="0.25">
      <c r="B45" s="20" t="s">
        <v>1</v>
      </c>
      <c r="C45" s="13">
        <f t="shared" ref="C45:P45" si="10">alpha*POWER((1-alpha), C6)</f>
        <v>0.5</v>
      </c>
      <c r="D45" s="13">
        <f t="shared" si="10"/>
        <v>0.25</v>
      </c>
      <c r="E45" s="13">
        <f t="shared" si="10"/>
        <v>0.125</v>
      </c>
      <c r="F45" s="13">
        <f t="shared" si="10"/>
        <v>6.25E-2</v>
      </c>
      <c r="G45" s="13">
        <f t="shared" si="10"/>
        <v>3.125E-2</v>
      </c>
      <c r="H45" s="13">
        <f t="shared" si="10"/>
        <v>1.5625E-2</v>
      </c>
      <c r="I45" s="13">
        <f t="shared" si="10"/>
        <v>7.8125E-3</v>
      </c>
      <c r="J45" s="13">
        <f t="shared" si="10"/>
        <v>3.90625E-3</v>
      </c>
      <c r="K45" s="13">
        <f t="shared" si="10"/>
        <v>1.953125E-3</v>
      </c>
      <c r="L45" s="13">
        <f t="shared" si="10"/>
        <v>9.765625E-4</v>
      </c>
      <c r="M45" s="13">
        <f t="shared" si="10"/>
        <v>4.8828125E-4</v>
      </c>
      <c r="N45" s="13">
        <f t="shared" si="10"/>
        <v>2.44140625E-4</v>
      </c>
      <c r="O45" s="13">
        <f t="shared" si="10"/>
        <v>1.220703125E-4</v>
      </c>
      <c r="P45" s="19">
        <f t="shared" si="10"/>
        <v>6.103515625E-5</v>
      </c>
      <c r="Q45" s="7" t="s">
        <v>3</v>
      </c>
      <c r="R45" s="6" t="s">
        <v>2</v>
      </c>
      <c r="S45" s="6" t="s">
        <v>9</v>
      </c>
      <c r="T45" s="6" t="s">
        <v>11</v>
      </c>
      <c r="U45" s="6" t="s">
        <v>15</v>
      </c>
      <c r="V45" s="12" t="s">
        <v>23</v>
      </c>
      <c r="W45" s="6"/>
    </row>
    <row r="46" spans="1:23" x14ac:dyDescent="0.25">
      <c r="B46" s="7">
        <v>-4</v>
      </c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9"/>
      <c r="Q46" s="8"/>
      <c r="R46" s="13"/>
      <c r="S46" s="13">
        <f t="shared" ref="S46:S48" si="11">S47</f>
        <v>0.24918798813697954</v>
      </c>
      <c r="T46" s="13">
        <f t="shared" ref="T46:T48" si="12">T47-$Q$43</f>
        <v>1.5032480474520815</v>
      </c>
      <c r="U46" s="13">
        <f>U47-$Q$43*POWER(phi,V46)</f>
        <v>0.94471477823432137</v>
      </c>
      <c r="V46" s="23">
        <f>V47+1</f>
        <v>4</v>
      </c>
      <c r="W46" s="24"/>
    </row>
    <row r="47" spans="1:23" x14ac:dyDescent="0.25">
      <c r="B47" s="7">
        <f>B46+1</f>
        <v>-3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9"/>
      <c r="Q47" s="8"/>
      <c r="R47" s="13"/>
      <c r="S47" s="13">
        <f t="shared" si="11"/>
        <v>0.24918798813697954</v>
      </c>
      <c r="T47" s="13">
        <f t="shared" si="12"/>
        <v>1.2524360355890611</v>
      </c>
      <c r="U47" s="13">
        <f>U48-$Q$43*POWER(phi,V47)</f>
        <v>0.88449481418601017</v>
      </c>
      <c r="V47" s="23">
        <f t="shared" ref="V47:V48" si="13">V48+1</f>
        <v>3</v>
      </c>
      <c r="W47" s="24"/>
    </row>
    <row r="48" spans="1:23" x14ac:dyDescent="0.25">
      <c r="B48" s="7">
        <v>-3</v>
      </c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9"/>
      <c r="Q48" s="8"/>
      <c r="R48" s="13"/>
      <c r="S48" s="13">
        <f t="shared" si="11"/>
        <v>0.24918798813697954</v>
      </c>
      <c r="T48" s="13">
        <f t="shared" si="12"/>
        <v>1.0016240237260408</v>
      </c>
      <c r="U48" s="13">
        <f>U49-$Q$43*POWER(phi,V48)</f>
        <v>0.79846629411699421</v>
      </c>
      <c r="V48" s="23">
        <f t="shared" si="13"/>
        <v>2</v>
      </c>
      <c r="W48" s="24"/>
    </row>
    <row r="49" spans="2:29" x14ac:dyDescent="0.25">
      <c r="B49" s="7">
        <f t="shared" ref="B49:B81" si="14">B48+1</f>
        <v>-2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9"/>
      <c r="Q49" s="8"/>
      <c r="R49" s="13"/>
      <c r="S49" s="13">
        <f>S50</f>
        <v>0.24918798813697954</v>
      </c>
      <c r="T49" s="13">
        <f>T50-$Q$43</f>
        <v>0.75081201186302038</v>
      </c>
      <c r="U49" s="13">
        <f>U50-$Q$43*POWER(phi,V49)</f>
        <v>0.67556840830411424</v>
      </c>
      <c r="V49" s="23">
        <f>V50+1</f>
        <v>1</v>
      </c>
      <c r="W49" s="24"/>
    </row>
    <row r="50" spans="2:29" x14ac:dyDescent="0.25">
      <c r="B50" s="7">
        <v>-2</v>
      </c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9"/>
      <c r="Q50" s="8"/>
      <c r="R50" s="13"/>
      <c r="S50" s="13">
        <f>Q51</f>
        <v>0.24918798813697954</v>
      </c>
      <c r="T50" s="13">
        <f>$Q$51-$Q$43</f>
        <v>0.5</v>
      </c>
      <c r="U50" s="13">
        <f>$Q$51-$Q$43</f>
        <v>0.5</v>
      </c>
      <c r="V50" s="23">
        <v>0</v>
      </c>
      <c r="W50" s="24"/>
    </row>
    <row r="51" spans="2:29" x14ac:dyDescent="0.25">
      <c r="B51" s="7">
        <f t="shared" ref="B51:B81" si="15">B50+1</f>
        <v>-1</v>
      </c>
      <c r="C51" s="13">
        <f t="shared" ref="C51:P51" si="16">C$45*C7</f>
        <v>0.25</v>
      </c>
      <c r="D51" s="13">
        <f t="shared" si="16"/>
        <v>5.1119948334665113E-2</v>
      </c>
      <c r="E51" s="13">
        <f t="shared" si="16"/>
        <v>-8.0803091743794214E-3</v>
      </c>
      <c r="F51" s="13">
        <f t="shared" si="16"/>
        <v>-1.7707931851717706E-2</v>
      </c>
      <c r="G51" s="13">
        <f t="shared" si="16"/>
        <v>-1.3501221436475822E-2</v>
      </c>
      <c r="H51" s="13">
        <f t="shared" si="16"/>
        <v>-7.7733591656883507E-3</v>
      </c>
      <c r="I51" s="13">
        <f t="shared" si="16"/>
        <v>-3.7019346162359005E-3</v>
      </c>
      <c r="J51" s="13">
        <f t="shared" si="16"/>
        <v>-1.4187865884721629E-3</v>
      </c>
      <c r="K51" s="13">
        <f t="shared" si="16"/>
        <v>-3.4270152451396671E-4</v>
      </c>
      <c r="L51" s="13">
        <f t="shared" si="16"/>
        <v>7.0918085709150227E-5</v>
      </c>
      <c r="M51" s="13">
        <f t="shared" si="16"/>
        <v>1.7523437106451795E-4</v>
      </c>
      <c r="N51" s="13">
        <f t="shared" si="16"/>
        <v>1.6058244485919146E-4</v>
      </c>
      <c r="O51" s="13">
        <f t="shared" si="16"/>
        <v>1.1505376505064112E-4</v>
      </c>
      <c r="P51" s="19">
        <f t="shared" si="16"/>
        <v>7.2495493114256218E-5</v>
      </c>
      <c r="Q51" s="8">
        <f>SUM(C51:P51)</f>
        <v>0.24918798813697954</v>
      </c>
      <c r="R51" s="13"/>
      <c r="S51" s="13"/>
      <c r="T51" s="13"/>
      <c r="U51" s="13"/>
      <c r="V51" s="12"/>
      <c r="W51" s="6"/>
      <c r="Y51" t="s">
        <v>16</v>
      </c>
      <c r="Z51" t="s">
        <v>17</v>
      </c>
      <c r="AA51" t="s">
        <v>18</v>
      </c>
      <c r="AB51" t="s">
        <v>19</v>
      </c>
      <c r="AC51" t="s">
        <v>20</v>
      </c>
    </row>
    <row r="52" spans="2:29" x14ac:dyDescent="0.25">
      <c r="B52" s="7">
        <v>-1</v>
      </c>
      <c r="C52" s="13">
        <f t="shared" ref="C52:P52" si="17">C$45*C8</f>
        <v>0.10223989666933023</v>
      </c>
      <c r="D52" s="13">
        <f t="shared" si="17"/>
        <v>-1.6160618348758843E-2</v>
      </c>
      <c r="E52" s="13">
        <f t="shared" si="17"/>
        <v>-3.5415863703435413E-2</v>
      </c>
      <c r="F52" s="13">
        <f t="shared" si="17"/>
        <v>-2.7002442872951643E-2</v>
      </c>
      <c r="G52" s="13">
        <f t="shared" si="17"/>
        <v>-1.5546718331376701E-2</v>
      </c>
      <c r="H52" s="13">
        <f t="shared" si="17"/>
        <v>-7.4038692324717992E-3</v>
      </c>
      <c r="I52" s="13">
        <f t="shared" si="17"/>
        <v>-2.8375731769443276E-3</v>
      </c>
      <c r="J52" s="13">
        <f t="shared" si="17"/>
        <v>-6.8540304902793342E-4</v>
      </c>
      <c r="K52" s="13">
        <f t="shared" si="17"/>
        <v>1.4183617141830045E-4</v>
      </c>
      <c r="L52" s="13">
        <f t="shared" si="17"/>
        <v>3.5046874212903546E-4</v>
      </c>
      <c r="M52" s="13">
        <f t="shared" si="17"/>
        <v>3.2116488971838293E-4</v>
      </c>
      <c r="N52" s="13">
        <f t="shared" si="17"/>
        <v>2.3010753010128224E-4</v>
      </c>
      <c r="O52" s="13">
        <f t="shared" si="17"/>
        <v>1.4499098622851238E-4</v>
      </c>
      <c r="P52" s="19">
        <f t="shared" si="17"/>
        <v>8.3714341577977795E-5</v>
      </c>
      <c r="Q52" s="8">
        <f t="shared" ref="Q52:Q73" si="18">SUM(C52:P52)</f>
        <v>-1.5403093844629423E-3</v>
      </c>
      <c r="R52" s="13">
        <f>C7</f>
        <v>0.5</v>
      </c>
      <c r="S52" s="13"/>
      <c r="T52" s="13"/>
      <c r="U52" s="13"/>
      <c r="V52" s="12"/>
      <c r="W52" s="6"/>
      <c r="Y52" s="3">
        <f>($Q56-$R56)*($Q56-$R56)</f>
        <v>9.0944740821961357E-4</v>
      </c>
      <c r="Z52" s="3">
        <f>($Q56-$R55)*($Q56-$R55)</f>
        <v>1.4055318989732758E-2</v>
      </c>
      <c r="AA52" s="3">
        <f>($Q56-$R54)*($Q56-$R54)</f>
        <v>0.11373052543207379</v>
      </c>
      <c r="AB52" s="3">
        <f>($Q56-$R53)*($Q56-$R53)</f>
        <v>0.36767467319623237</v>
      </c>
      <c r="AC52" s="3">
        <f>($Q56-$R52)*($Q56-$R52)</f>
        <v>0.81339121447081209</v>
      </c>
    </row>
    <row r="53" spans="2:29" x14ac:dyDescent="0.25">
      <c r="B53" s="7">
        <f t="shared" ref="B53:B81" si="19">B52+1</f>
        <v>0</v>
      </c>
      <c r="C53" s="13">
        <f t="shared" ref="C53:P53" si="20">C$45*C9</f>
        <v>-3.2321236697517686E-2</v>
      </c>
      <c r="D53" s="13">
        <f t="shared" si="20"/>
        <v>-7.0831727406870826E-2</v>
      </c>
      <c r="E53" s="13">
        <f t="shared" si="20"/>
        <v>-5.4004885745903286E-2</v>
      </c>
      <c r="F53" s="13">
        <f t="shared" si="20"/>
        <v>-3.1093436662753403E-2</v>
      </c>
      <c r="G53" s="13">
        <f t="shared" si="20"/>
        <v>-1.4807738464943602E-2</v>
      </c>
      <c r="H53" s="13">
        <f t="shared" si="20"/>
        <v>-5.6751463538886517E-3</v>
      </c>
      <c r="I53" s="13">
        <f t="shared" si="20"/>
        <v>-1.3708060980558668E-3</v>
      </c>
      <c r="J53" s="13">
        <f t="shared" si="20"/>
        <v>2.8367234283660243E-4</v>
      </c>
      <c r="K53" s="13">
        <f t="shared" si="20"/>
        <v>7.0093748425807179E-4</v>
      </c>
      <c r="L53" s="13">
        <f t="shared" si="20"/>
        <v>6.4232977943676586E-4</v>
      </c>
      <c r="M53" s="13">
        <f t="shared" si="20"/>
        <v>4.6021506020256465E-4</v>
      </c>
      <c r="N53" s="13">
        <f t="shared" si="20"/>
        <v>2.8998197245702487E-4</v>
      </c>
      <c r="O53" s="13">
        <f t="shared" si="20"/>
        <v>1.6742868315595554E-4</v>
      </c>
      <c r="P53" s="19">
        <f t="shared" si="20"/>
        <v>9.0181281595770081E-5</v>
      </c>
      <c r="Q53" s="8">
        <f t="shared" si="18"/>
        <v>-0.20747023082599061</v>
      </c>
      <c r="R53" s="13">
        <f t="shared" ref="R53:R81" si="21">C8</f>
        <v>0.20447979333866045</v>
      </c>
      <c r="S53" s="13"/>
      <c r="T53" s="13"/>
      <c r="U53" s="13"/>
      <c r="V53" s="12"/>
      <c r="W53" s="6"/>
      <c r="Y53" s="3">
        <f t="shared" ref="Y53:Y76" si="22">($Q57-$R57)*($Q57-$R57)</f>
        <v>3.6591872335039285E-2</v>
      </c>
      <c r="Z53" s="3">
        <f t="shared" ref="Z53:Z76" si="23">($Q57-$R56)*($Q57-$R56)</f>
        <v>1.5834225979701886E-2</v>
      </c>
      <c r="AA53" s="3">
        <f t="shared" ref="AA53:AA76" si="24">($Q57-$R55)*($Q57-$R55)</f>
        <v>5.2340542124464757E-4</v>
      </c>
      <c r="AB53" s="3">
        <f t="shared" ref="AB53:AB76" si="25">($Q57-$R54)*($Q57-$R54)</f>
        <v>5.835243738858633E-2</v>
      </c>
      <c r="AC53" s="3">
        <f t="shared" ref="AC53:AC76" si="26">($Q57-$R53)*($Q57-$R53)</f>
        <v>0.26079892248014835</v>
      </c>
    </row>
    <row r="54" spans="2:29" x14ac:dyDescent="0.25">
      <c r="B54" s="7">
        <v>0</v>
      </c>
      <c r="C54" s="13">
        <f t="shared" ref="C54:P54" si="27">C$45*C10</f>
        <v>-0.14166345481374165</v>
      </c>
      <c r="D54" s="13">
        <f t="shared" si="27"/>
        <v>-0.10800977149180657</v>
      </c>
      <c r="E54" s="13">
        <f t="shared" si="27"/>
        <v>-6.2186873325506806E-2</v>
      </c>
      <c r="F54" s="13">
        <f t="shared" si="27"/>
        <v>-2.9615476929887204E-2</v>
      </c>
      <c r="G54" s="13">
        <f t="shared" si="27"/>
        <v>-1.135029270777731E-2</v>
      </c>
      <c r="H54" s="13">
        <f t="shared" si="27"/>
        <v>-2.7416121961117337E-3</v>
      </c>
      <c r="I54" s="13">
        <f t="shared" si="27"/>
        <v>5.6734468567320182E-4</v>
      </c>
      <c r="J54" s="13">
        <f t="shared" si="27"/>
        <v>1.4018749685161436E-3</v>
      </c>
      <c r="K54" s="13">
        <f t="shared" si="27"/>
        <v>1.2846595588735317E-3</v>
      </c>
      <c r="L54" s="13">
        <f t="shared" si="27"/>
        <v>9.2043012040512898E-4</v>
      </c>
      <c r="M54" s="13">
        <f t="shared" si="27"/>
        <v>5.7996394491404975E-4</v>
      </c>
      <c r="N54" s="13">
        <f t="shared" si="27"/>
        <v>3.3485736631191107E-4</v>
      </c>
      <c r="O54" s="13">
        <f t="shared" si="27"/>
        <v>1.8036256319154016E-4</v>
      </c>
      <c r="P54" s="19">
        <f t="shared" si="27"/>
        <v>9.1318640676015667E-5</v>
      </c>
      <c r="Q54" s="8">
        <f t="shared" si="18"/>
        <v>-0.35020666961626984</v>
      </c>
      <c r="R54" s="13">
        <f t="shared" si="21"/>
        <v>-6.4642473395035371E-2</v>
      </c>
      <c r="S54" s="13"/>
      <c r="T54" s="13"/>
      <c r="U54" s="13"/>
      <c r="V54" s="12"/>
      <c r="W54" s="6"/>
      <c r="Y54" s="3">
        <f t="shared" si="22"/>
        <v>0.11244815606580076</v>
      </c>
      <c r="Z54" s="3">
        <f t="shared" si="23"/>
        <v>0.12886682640259589</v>
      </c>
      <c r="AA54" s="3">
        <f t="shared" si="24"/>
        <v>8.6156548994121535E-2</v>
      </c>
      <c r="AB54" s="3">
        <f t="shared" si="25"/>
        <v>2.097056808291517E-2</v>
      </c>
      <c r="AC54" s="3">
        <f t="shared" si="26"/>
        <v>5.4571099314498555E-3</v>
      </c>
    </row>
    <row r="55" spans="2:29" x14ac:dyDescent="0.25">
      <c r="B55" s="7">
        <f t="shared" ref="B55:B81" si="28">B54+1</f>
        <v>1</v>
      </c>
      <c r="C55" s="13">
        <f t="shared" ref="C55:P55" si="29">C$45*C11</f>
        <v>-0.21601954298361314</v>
      </c>
      <c r="D55" s="13">
        <f t="shared" si="29"/>
        <v>-0.12437374665101361</v>
      </c>
      <c r="E55" s="13">
        <f t="shared" si="29"/>
        <v>-5.9230953859774407E-2</v>
      </c>
      <c r="F55" s="13">
        <f t="shared" si="29"/>
        <v>-2.2700585415554621E-2</v>
      </c>
      <c r="G55" s="13">
        <f t="shared" si="29"/>
        <v>-5.4832243922234673E-3</v>
      </c>
      <c r="H55" s="13">
        <f t="shared" si="29"/>
        <v>1.1346893713464097E-3</v>
      </c>
      <c r="I55" s="13">
        <f t="shared" si="29"/>
        <v>2.8037499370322872E-3</v>
      </c>
      <c r="J55" s="13">
        <f t="shared" si="29"/>
        <v>2.5693191177470634E-3</v>
      </c>
      <c r="K55" s="13">
        <f t="shared" si="29"/>
        <v>1.840860240810258E-3</v>
      </c>
      <c r="L55" s="13">
        <f t="shared" si="29"/>
        <v>1.1599278898280991E-3</v>
      </c>
      <c r="M55" s="13">
        <f t="shared" si="29"/>
        <v>6.6971473262382236E-4</v>
      </c>
      <c r="N55" s="13">
        <f t="shared" si="29"/>
        <v>3.6072512638308032E-4</v>
      </c>
      <c r="O55" s="13">
        <f t="shared" si="29"/>
        <v>1.8263728135203133E-4</v>
      </c>
      <c r="P55" s="19">
        <f t="shared" si="29"/>
        <v>8.7024821919417264E-5</v>
      </c>
      <c r="Q55" s="8">
        <f t="shared" si="18"/>
        <v>-0.4169994047831368</v>
      </c>
      <c r="R55" s="13">
        <f t="shared" si="21"/>
        <v>-0.2833269096274833</v>
      </c>
      <c r="S55" s="13"/>
      <c r="T55" s="13"/>
      <c r="U55" s="13"/>
      <c r="V55" s="12"/>
      <c r="W55" s="6"/>
      <c r="Y55" s="3">
        <f t="shared" si="22"/>
        <v>0.2019772304422438</v>
      </c>
      <c r="Z55" s="3">
        <f t="shared" si="23"/>
        <v>0.31366388110863141</v>
      </c>
      <c r="AA55" s="3">
        <f t="shared" si="24"/>
        <v>0.34071081435152373</v>
      </c>
      <c r="AB55" s="3">
        <f t="shared" si="25"/>
        <v>0.26858149623555794</v>
      </c>
      <c r="AC55" s="3">
        <f t="shared" si="26"/>
        <v>0.13655708629237809</v>
      </c>
    </row>
    <row r="56" spans="2:29" x14ac:dyDescent="0.25">
      <c r="B56" s="7">
        <v>1</v>
      </c>
      <c r="C56" s="13">
        <f t="shared" ref="C56:P56" si="30">C$45*C12</f>
        <v>-0.24874749330202722</v>
      </c>
      <c r="D56" s="13">
        <f t="shared" si="30"/>
        <v>-0.11846190771954879</v>
      </c>
      <c r="E56" s="13">
        <f t="shared" si="30"/>
        <v>-4.5401170831109214E-2</v>
      </c>
      <c r="F56" s="13">
        <f t="shared" si="30"/>
        <v>-1.0966448784446935E-2</v>
      </c>
      <c r="G56" s="13">
        <f t="shared" si="30"/>
        <v>2.2693787426928194E-3</v>
      </c>
      <c r="H56" s="13">
        <f t="shared" si="30"/>
        <v>5.6074998740645744E-3</v>
      </c>
      <c r="I56" s="13">
        <f t="shared" si="30"/>
        <v>5.1386382354941269E-3</v>
      </c>
      <c r="J56" s="13">
        <f t="shared" si="30"/>
        <v>3.6817204816205172E-3</v>
      </c>
      <c r="K56" s="13">
        <f t="shared" si="30"/>
        <v>2.319855779656199E-3</v>
      </c>
      <c r="L56" s="13">
        <f t="shared" si="30"/>
        <v>1.3394294652476443E-3</v>
      </c>
      <c r="M56" s="13">
        <f t="shared" si="30"/>
        <v>7.2145025276616065E-4</v>
      </c>
      <c r="N56" s="13">
        <f t="shared" si="30"/>
        <v>3.6527456270406267E-4</v>
      </c>
      <c r="O56" s="13">
        <f t="shared" si="30"/>
        <v>1.7404964383883453E-4</v>
      </c>
      <c r="P56" s="19">
        <f t="shared" si="30"/>
        <v>7.7683379367430856E-5</v>
      </c>
      <c r="Q56" s="8">
        <f t="shared" si="18"/>
        <v>-0.40188204021967977</v>
      </c>
      <c r="R56" s="13">
        <f t="shared" si="21"/>
        <v>-0.43203908596722629</v>
      </c>
      <c r="S56" s="13"/>
      <c r="T56" s="13"/>
      <c r="U56" s="13"/>
      <c r="V56" s="12"/>
      <c r="W56" s="6"/>
      <c r="Y56" s="3">
        <f t="shared" si="22"/>
        <v>0.27390220356020512</v>
      </c>
      <c r="Z56" s="3">
        <f t="shared" si="23"/>
        <v>0.50566727130727152</v>
      </c>
      <c r="AA56" s="3">
        <f t="shared" si="24"/>
        <v>0.67525846809322565</v>
      </c>
      <c r="AB56" s="3">
        <f t="shared" si="25"/>
        <v>0.71468167467854582</v>
      </c>
      <c r="AC56" s="3">
        <f t="shared" si="26"/>
        <v>0.60829482148984049</v>
      </c>
    </row>
    <row r="57" spans="2:29" x14ac:dyDescent="0.25">
      <c r="B57" s="7">
        <f t="shared" ref="B57:B81" si="31">B56+1</f>
        <v>2</v>
      </c>
      <c r="C57" s="13">
        <f t="shared" ref="C57:P57" si="32">C$45*C13</f>
        <v>-0.23692381543909757</v>
      </c>
      <c r="D57" s="13">
        <f t="shared" si="32"/>
        <v>-9.0802341662218428E-2</v>
      </c>
      <c r="E57" s="13">
        <f t="shared" si="32"/>
        <v>-2.1932897568893869E-2</v>
      </c>
      <c r="F57" s="13">
        <f t="shared" si="32"/>
        <v>4.5387574853856388E-3</v>
      </c>
      <c r="G57" s="13">
        <f t="shared" si="32"/>
        <v>1.1214999748129149E-2</v>
      </c>
      <c r="H57" s="13">
        <f t="shared" si="32"/>
        <v>1.0277276470988254E-2</v>
      </c>
      <c r="I57" s="13">
        <f t="shared" si="32"/>
        <v>7.3634409632410318E-3</v>
      </c>
      <c r="J57" s="13">
        <f t="shared" si="32"/>
        <v>4.6397115593123988E-3</v>
      </c>
      <c r="K57" s="13">
        <f t="shared" si="32"/>
        <v>2.6788589304952894E-3</v>
      </c>
      <c r="L57" s="13">
        <f t="shared" si="32"/>
        <v>1.4429005055323213E-3</v>
      </c>
      <c r="M57" s="13">
        <f t="shared" si="32"/>
        <v>7.3054912540812533E-4</v>
      </c>
      <c r="N57" s="13">
        <f t="shared" si="32"/>
        <v>3.4809928767766906E-4</v>
      </c>
      <c r="O57" s="13">
        <f t="shared" si="32"/>
        <v>1.5536675873486177E-4</v>
      </c>
      <c r="P57" s="19">
        <f t="shared" si="32"/>
        <v>6.412875626206284E-5</v>
      </c>
      <c r="Q57" s="8">
        <f t="shared" si="18"/>
        <v>-0.30620496507904316</v>
      </c>
      <c r="R57" s="13">
        <f t="shared" si="21"/>
        <v>-0.49749498660405445</v>
      </c>
      <c r="S57" s="13"/>
      <c r="T57" s="13"/>
      <c r="U57" s="13"/>
      <c r="V57" s="12"/>
      <c r="W57" s="6"/>
      <c r="Y57" s="3">
        <f t="shared" si="22"/>
        <v>0.30309643967628896</v>
      </c>
      <c r="Z57" s="3">
        <f t="shared" si="23"/>
        <v>0.63780229184640447</v>
      </c>
      <c r="AA57" s="3">
        <f t="shared" si="24"/>
        <v>0.97292861230706928</v>
      </c>
      <c r="AB57" s="3">
        <f t="shared" si="25"/>
        <v>1.2034302852336598</v>
      </c>
      <c r="AC57" s="3">
        <f t="shared" si="26"/>
        <v>1.2558722399597095</v>
      </c>
    </row>
    <row r="58" spans="2:29" x14ac:dyDescent="0.25">
      <c r="B58" s="7">
        <v>2</v>
      </c>
      <c r="C58" s="13">
        <f t="shared" ref="C58:P58" si="33">C$45*C14</f>
        <v>-0.18160468332443686</v>
      </c>
      <c r="D58" s="13">
        <f t="shared" si="33"/>
        <v>-4.3865795137787739E-2</v>
      </c>
      <c r="E58" s="13">
        <f t="shared" si="33"/>
        <v>9.0775149707712777E-3</v>
      </c>
      <c r="F58" s="13">
        <f t="shared" si="33"/>
        <v>2.2429999496258297E-2</v>
      </c>
      <c r="G58" s="13">
        <f t="shared" si="33"/>
        <v>2.0554552941976507E-2</v>
      </c>
      <c r="H58" s="13">
        <f t="shared" si="33"/>
        <v>1.4726881926482069E-2</v>
      </c>
      <c r="I58" s="13">
        <f t="shared" si="33"/>
        <v>9.2794231186247959E-3</v>
      </c>
      <c r="J58" s="13">
        <f t="shared" si="33"/>
        <v>5.3577178609905789E-3</v>
      </c>
      <c r="K58" s="13">
        <f t="shared" si="33"/>
        <v>2.8858010110646426E-3</v>
      </c>
      <c r="L58" s="13">
        <f t="shared" si="33"/>
        <v>1.4610982508162507E-3</v>
      </c>
      <c r="M58" s="13">
        <f t="shared" si="33"/>
        <v>6.9619857535533811E-4</v>
      </c>
      <c r="N58" s="13">
        <f t="shared" si="33"/>
        <v>3.1073351746972342E-4</v>
      </c>
      <c r="O58" s="13">
        <f t="shared" si="33"/>
        <v>1.2825751252412579E-4</v>
      </c>
      <c r="P58" s="19">
        <f t="shared" si="33"/>
        <v>4.7571746716243033E-5</v>
      </c>
      <c r="Q58" s="8">
        <f t="shared" si="18"/>
        <v>-0.13851472753317479</v>
      </c>
      <c r="R58" s="13">
        <f t="shared" si="21"/>
        <v>-0.47384763087819515</v>
      </c>
      <c r="S58" s="13"/>
      <c r="T58" s="13"/>
      <c r="U58" s="13"/>
      <c r="V58" s="12"/>
      <c r="W58" s="6"/>
      <c r="Y58" s="3">
        <f t="shared" si="22"/>
        <v>0.27936112078174663</v>
      </c>
      <c r="Z58" s="3">
        <f t="shared" si="23"/>
        <v>0.66390898958875777</v>
      </c>
      <c r="AA58" s="3">
        <f t="shared" si="24"/>
        <v>1.1297338890361104</v>
      </c>
      <c r="AB58" s="3">
        <f t="shared" si="25"/>
        <v>1.5640893838087131</v>
      </c>
      <c r="AC58" s="3">
        <f t="shared" si="26"/>
        <v>1.8530665114700651</v>
      </c>
    </row>
    <row r="59" spans="2:29" x14ac:dyDescent="0.25">
      <c r="B59" s="7">
        <f t="shared" ref="B59:B81" si="34">B58+1</f>
        <v>3</v>
      </c>
      <c r="C59" s="13">
        <f t="shared" ref="C59:P59" si="35">C$45*C15</f>
        <v>-8.7731590275575477E-2</v>
      </c>
      <c r="D59" s="13">
        <f t="shared" si="35"/>
        <v>1.8155029941542458E-2</v>
      </c>
      <c r="E59" s="13">
        <f t="shared" si="35"/>
        <v>4.4859998992516595E-2</v>
      </c>
      <c r="F59" s="13">
        <f t="shared" si="35"/>
        <v>4.1109105883953015E-2</v>
      </c>
      <c r="G59" s="13">
        <f t="shared" si="35"/>
        <v>2.9453763852964127E-2</v>
      </c>
      <c r="H59" s="13">
        <f t="shared" si="35"/>
        <v>1.8558846237249592E-2</v>
      </c>
      <c r="I59" s="13">
        <f t="shared" si="35"/>
        <v>1.0715435721981154E-2</v>
      </c>
      <c r="J59" s="13">
        <f t="shared" si="35"/>
        <v>5.7716020221292852E-3</v>
      </c>
      <c r="K59" s="13">
        <f t="shared" si="35"/>
        <v>2.9221965016325013E-3</v>
      </c>
      <c r="L59" s="13">
        <f t="shared" si="35"/>
        <v>1.3923971507106762E-3</v>
      </c>
      <c r="M59" s="13">
        <f t="shared" si="35"/>
        <v>6.2146703493944685E-4</v>
      </c>
      <c r="N59" s="13">
        <f t="shared" si="35"/>
        <v>2.5651502504825158E-4</v>
      </c>
      <c r="O59" s="13">
        <f t="shared" si="35"/>
        <v>9.5143493432486067E-5</v>
      </c>
      <c r="P59" s="19">
        <f t="shared" si="35"/>
        <v>2.9491339081765764E-5</v>
      </c>
      <c r="Q59" s="8">
        <f t="shared" si="18"/>
        <v>8.6209402921605865E-2</v>
      </c>
      <c r="R59" s="13">
        <f t="shared" si="21"/>
        <v>-0.36320936664887371</v>
      </c>
      <c r="S59" s="13"/>
      <c r="T59" s="13"/>
      <c r="U59" s="13"/>
      <c r="V59" s="12"/>
      <c r="W59" s="6"/>
      <c r="Y59" s="3">
        <f t="shared" si="22"/>
        <v>0.21098802569133623</v>
      </c>
      <c r="Z59" s="3">
        <f t="shared" si="23"/>
        <v>0.57486728714053847</v>
      </c>
      <c r="AA59" s="3">
        <f t="shared" si="24"/>
        <v>1.0908964895201896</v>
      </c>
      <c r="AB59" s="3">
        <f t="shared" si="25"/>
        <v>1.6706679331167709</v>
      </c>
      <c r="AC59" s="3">
        <f t="shared" si="26"/>
        <v>2.1912566771877739</v>
      </c>
    </row>
    <row r="60" spans="2:29" x14ac:dyDescent="0.25">
      <c r="B60" s="7">
        <v>3</v>
      </c>
      <c r="C60" s="13">
        <f t="shared" ref="C60:P60" si="36">C$45*C16</f>
        <v>3.6310059883084916E-2</v>
      </c>
      <c r="D60" s="13">
        <f t="shared" si="36"/>
        <v>8.9719997985033079E-2</v>
      </c>
      <c r="E60" s="13">
        <f t="shared" si="36"/>
        <v>8.221821176790603E-2</v>
      </c>
      <c r="F60" s="13">
        <f t="shared" si="36"/>
        <v>5.8907527705928255E-2</v>
      </c>
      <c r="G60" s="13">
        <f t="shared" si="36"/>
        <v>3.711769247449917E-2</v>
      </c>
      <c r="H60" s="13">
        <f t="shared" si="36"/>
        <v>2.1430871443962309E-2</v>
      </c>
      <c r="I60" s="13">
        <f t="shared" si="36"/>
        <v>1.154320404425857E-2</v>
      </c>
      <c r="J60" s="13">
        <f t="shared" si="36"/>
        <v>5.8443930032650027E-3</v>
      </c>
      <c r="K60" s="13">
        <f t="shared" si="36"/>
        <v>2.7847943014213524E-3</v>
      </c>
      <c r="L60" s="13">
        <f t="shared" si="36"/>
        <v>1.2429340698788941E-3</v>
      </c>
      <c r="M60" s="13">
        <f t="shared" si="36"/>
        <v>5.1303005009650316E-4</v>
      </c>
      <c r="N60" s="13">
        <f t="shared" si="36"/>
        <v>1.9028698686497213E-4</v>
      </c>
      <c r="O60" s="13">
        <f t="shared" si="36"/>
        <v>5.8982678163531637E-5</v>
      </c>
      <c r="P60" s="19">
        <f t="shared" si="36"/>
        <v>1.1502602324622934E-5</v>
      </c>
      <c r="Q60" s="8">
        <f t="shared" si="18"/>
        <v>0.34789348899668721</v>
      </c>
      <c r="R60" s="13">
        <f t="shared" si="21"/>
        <v>-0.17546318055115095</v>
      </c>
      <c r="S60" s="13"/>
      <c r="T60" s="13"/>
      <c r="U60" s="13"/>
      <c r="V60" s="12"/>
      <c r="W60" s="6"/>
      <c r="Y60" s="3">
        <f t="shared" si="22"/>
        <v>0.12186294196726616</v>
      </c>
      <c r="Z60" s="3">
        <f t="shared" si="23"/>
        <v>0.40178291120857013</v>
      </c>
      <c r="AA60" s="3">
        <f t="shared" si="24"/>
        <v>0.86998372723155282</v>
      </c>
      <c r="AB60" s="3">
        <f t="shared" si="25"/>
        <v>1.4859343145581585</v>
      </c>
      <c r="AC60" s="3">
        <f t="shared" si="26"/>
        <v>2.1523012937485433</v>
      </c>
    </row>
    <row r="61" spans="2:29" x14ac:dyDescent="0.25">
      <c r="B61" s="7">
        <f t="shared" ref="B61:B81" si="37">B60+1</f>
        <v>4</v>
      </c>
      <c r="C61" s="13">
        <f t="shared" ref="C61:P61" si="38">C$45*C17</f>
        <v>0.17943999597006616</v>
      </c>
      <c r="D61" s="13">
        <f t="shared" si="38"/>
        <v>0.16443642353581195</v>
      </c>
      <c r="E61" s="13">
        <f t="shared" si="38"/>
        <v>0.11781505541185651</v>
      </c>
      <c r="F61" s="13">
        <f t="shared" si="38"/>
        <v>7.423538494899834E-2</v>
      </c>
      <c r="G61" s="13">
        <f t="shared" si="38"/>
        <v>4.2861742887924617E-2</v>
      </c>
      <c r="H61" s="13">
        <f t="shared" si="38"/>
        <v>2.3086408088517141E-2</v>
      </c>
      <c r="I61" s="13">
        <f t="shared" si="38"/>
        <v>1.1688786006530005E-2</v>
      </c>
      <c r="J61" s="13">
        <f t="shared" si="38"/>
        <v>5.5695886028427049E-3</v>
      </c>
      <c r="K61" s="13">
        <f t="shared" si="38"/>
        <v>2.4858681397577883E-3</v>
      </c>
      <c r="L61" s="13">
        <f t="shared" si="38"/>
        <v>1.0260601001930063E-3</v>
      </c>
      <c r="M61" s="13">
        <f t="shared" si="38"/>
        <v>3.8057397372994427E-4</v>
      </c>
      <c r="N61" s="13">
        <f t="shared" si="38"/>
        <v>1.1796535632706327E-4</v>
      </c>
      <c r="O61" s="13">
        <f t="shared" si="38"/>
        <v>2.3005204649245867E-5</v>
      </c>
      <c r="P61" s="19">
        <f t="shared" si="38"/>
        <v>-4.7875832756469385E-6</v>
      </c>
      <c r="Q61" s="8">
        <f t="shared" si="18"/>
        <v>0.62316207064392892</v>
      </c>
      <c r="R61" s="13">
        <f t="shared" si="21"/>
        <v>7.2620119766169833E-2</v>
      </c>
      <c r="S61" s="13"/>
      <c r="T61" s="13"/>
      <c r="U61" s="13"/>
      <c r="V61" s="12"/>
      <c r="W61" s="6"/>
      <c r="Y61" s="3">
        <f t="shared" si="22"/>
        <v>4.3121575013776295E-2</v>
      </c>
      <c r="Z61" s="3">
        <f t="shared" si="23"/>
        <v>0.20512118710213378</v>
      </c>
      <c r="AA61" s="3">
        <f t="shared" si="24"/>
        <v>0.5441685588201457</v>
      </c>
      <c r="AB61" s="3">
        <f t="shared" si="25"/>
        <v>1.0744224631639616</v>
      </c>
      <c r="AC61" s="3">
        <f t="shared" si="26"/>
        <v>1.7498088070855107</v>
      </c>
    </row>
    <row r="62" spans="2:29" x14ac:dyDescent="0.25">
      <c r="B62" s="7">
        <v>4</v>
      </c>
      <c r="C62" s="13">
        <f t="shared" ref="C62:P62" si="39">C$45*C18</f>
        <v>0.3288728470716239</v>
      </c>
      <c r="D62" s="13">
        <f t="shared" si="39"/>
        <v>0.23563011082371293</v>
      </c>
      <c r="E62" s="13">
        <f t="shared" si="39"/>
        <v>0.14847076989799668</v>
      </c>
      <c r="F62" s="13">
        <f t="shared" si="39"/>
        <v>8.5723485775849234E-2</v>
      </c>
      <c r="G62" s="13">
        <f t="shared" si="39"/>
        <v>4.6172816177034282E-2</v>
      </c>
      <c r="H62" s="13">
        <f t="shared" si="39"/>
        <v>2.3377572013060011E-2</v>
      </c>
      <c r="I62" s="13">
        <f t="shared" si="39"/>
        <v>1.113917720568541E-2</v>
      </c>
      <c r="J62" s="13">
        <f t="shared" si="39"/>
        <v>4.9717362795155765E-3</v>
      </c>
      <c r="K62" s="13">
        <f t="shared" si="39"/>
        <v>2.0521202003860126E-3</v>
      </c>
      <c r="L62" s="13">
        <f t="shared" si="39"/>
        <v>7.611479474598894E-4</v>
      </c>
      <c r="M62" s="13">
        <f t="shared" si="39"/>
        <v>2.3593071265412655E-4</v>
      </c>
      <c r="N62" s="13">
        <f t="shared" si="39"/>
        <v>4.6010409298491734E-5</v>
      </c>
      <c r="O62" s="13">
        <f t="shared" si="39"/>
        <v>-9.5751665512937821E-6</v>
      </c>
      <c r="P62" s="19">
        <f t="shared" si="39"/>
        <v>-1.7924063955636759E-5</v>
      </c>
      <c r="Q62" s="8">
        <f t="shared" si="18"/>
        <v>0.88742622528376958</v>
      </c>
      <c r="R62" s="13">
        <f t="shared" si="21"/>
        <v>0.35887999194013231</v>
      </c>
      <c r="S62" s="13"/>
      <c r="T62" s="13"/>
      <c r="U62" s="13"/>
      <c r="V62" s="12"/>
      <c r="W62" s="6"/>
      <c r="Y62" s="3">
        <f t="shared" si="22"/>
        <v>2.2727941206356107E-3</v>
      </c>
      <c r="Z62" s="3">
        <f t="shared" si="23"/>
        <v>5.3584584750506106E-2</v>
      </c>
      <c r="AA62" s="3">
        <f t="shared" si="24"/>
        <v>0.22727069169171391</v>
      </c>
      <c r="AB62" s="3">
        <f t="shared" si="25"/>
        <v>0.57988820316982903</v>
      </c>
      <c r="AC62" s="3">
        <f t="shared" si="26"/>
        <v>1.1243837120115163</v>
      </c>
    </row>
    <row r="63" spans="2:29" x14ac:dyDescent="0.25">
      <c r="B63" s="7">
        <f t="shared" ref="B63:B81" si="40">B62+1</f>
        <v>5</v>
      </c>
      <c r="C63" s="13">
        <f t="shared" ref="C63:P63" si="41">C$45*C19</f>
        <v>0.47126022164742587</v>
      </c>
      <c r="D63" s="13">
        <f t="shared" si="41"/>
        <v>0.29694153979599325</v>
      </c>
      <c r="E63" s="13">
        <f t="shared" si="41"/>
        <v>0.17144697155169847</v>
      </c>
      <c r="F63" s="13">
        <f t="shared" si="41"/>
        <v>9.2345632354068563E-2</v>
      </c>
      <c r="G63" s="13">
        <f t="shared" si="41"/>
        <v>4.6755144026120021E-2</v>
      </c>
      <c r="H63" s="13">
        <f t="shared" si="41"/>
        <v>2.227835441137082E-2</v>
      </c>
      <c r="I63" s="13">
        <f t="shared" si="41"/>
        <v>9.9434725590311582E-3</v>
      </c>
      <c r="J63" s="13">
        <f t="shared" si="41"/>
        <v>4.1042404007720253E-3</v>
      </c>
      <c r="K63" s="13">
        <f t="shared" si="41"/>
        <v>1.5222958949197788E-3</v>
      </c>
      <c r="L63" s="13">
        <f t="shared" si="41"/>
        <v>4.7186142530825309E-4</v>
      </c>
      <c r="M63" s="13">
        <f t="shared" si="41"/>
        <v>9.2020818596983469E-5</v>
      </c>
      <c r="N63" s="13">
        <f t="shared" si="41"/>
        <v>-1.9150333102587564E-5</v>
      </c>
      <c r="O63" s="13">
        <f t="shared" si="41"/>
        <v>-3.5848127911273519E-5</v>
      </c>
      <c r="P63" s="19">
        <f t="shared" si="41"/>
        <v>-2.6733397019942539E-5</v>
      </c>
      <c r="Q63" s="8">
        <f t="shared" si="18"/>
        <v>1.1170800230272713</v>
      </c>
      <c r="R63" s="13">
        <f t="shared" si="21"/>
        <v>0.65774569414324779</v>
      </c>
      <c r="S63" s="13"/>
      <c r="T63" s="13"/>
      <c r="U63" s="13"/>
      <c r="V63" s="12"/>
      <c r="W63" s="6"/>
      <c r="Y63" s="3">
        <f t="shared" si="22"/>
        <v>1.3588792498664314E-2</v>
      </c>
      <c r="Z63" s="3">
        <f t="shared" si="23"/>
        <v>1.1271285328327526E-4</v>
      </c>
      <c r="AA63" s="3">
        <f t="shared" si="24"/>
        <v>2.9995809101856664E-2</v>
      </c>
      <c r="AB63" s="3">
        <f t="shared" si="25"/>
        <v>0.17509094410328083</v>
      </c>
      <c r="AC63" s="3">
        <f t="shared" si="26"/>
        <v>0.49450915245540977</v>
      </c>
    </row>
    <row r="64" spans="2:29" x14ac:dyDescent="0.25">
      <c r="B64" s="7">
        <v>5</v>
      </c>
      <c r="C64" s="13">
        <f t="shared" ref="C64:P64" si="42">C$45*C20</f>
        <v>0.5938830795919865</v>
      </c>
      <c r="D64" s="13">
        <f t="shared" si="42"/>
        <v>0.34289394310339694</v>
      </c>
      <c r="E64" s="13">
        <f t="shared" si="42"/>
        <v>0.18469126470813713</v>
      </c>
      <c r="F64" s="13">
        <f t="shared" si="42"/>
        <v>9.3510288052240043E-2</v>
      </c>
      <c r="G64" s="13">
        <f t="shared" si="42"/>
        <v>4.4556708822741653E-2</v>
      </c>
      <c r="H64" s="13">
        <f t="shared" si="42"/>
        <v>1.9886945118062316E-2</v>
      </c>
      <c r="I64" s="13">
        <f t="shared" si="42"/>
        <v>8.2084808015440505E-3</v>
      </c>
      <c r="J64" s="13">
        <f t="shared" si="42"/>
        <v>3.0445917898395576E-3</v>
      </c>
      <c r="K64" s="13">
        <f t="shared" si="42"/>
        <v>9.4372285061650619E-4</v>
      </c>
      <c r="L64" s="13">
        <f t="shared" si="42"/>
        <v>1.8404163719396781E-4</v>
      </c>
      <c r="M64" s="13">
        <f t="shared" si="42"/>
        <v>-3.8300666205175128E-5</v>
      </c>
      <c r="N64" s="13">
        <f t="shared" si="42"/>
        <v>-7.1696255822547038E-5</v>
      </c>
      <c r="O64" s="13">
        <f t="shared" si="42"/>
        <v>-5.3466794039885038E-5</v>
      </c>
      <c r="P64" s="19">
        <f t="shared" si="42"/>
        <v>-3.0428670982336723E-5</v>
      </c>
      <c r="Q64" s="8">
        <f t="shared" si="18"/>
        <v>1.291609174088709</v>
      </c>
      <c r="R64" s="13">
        <f t="shared" si="21"/>
        <v>0.94252044329485174</v>
      </c>
      <c r="S64" s="13"/>
      <c r="T64" s="13"/>
      <c r="U64" s="13"/>
      <c r="V64" s="12"/>
      <c r="W64" s="6"/>
      <c r="Y64" s="3">
        <f t="shared" si="22"/>
        <v>7.311917279256272E-2</v>
      </c>
      <c r="Z64" s="3">
        <f t="shared" si="23"/>
        <v>6.3388676605547242E-2</v>
      </c>
      <c r="AA64" s="3">
        <f t="shared" si="24"/>
        <v>2.126252006389593E-2</v>
      </c>
      <c r="AB64" s="3">
        <f t="shared" si="25"/>
        <v>1.4434588332115613E-3</v>
      </c>
      <c r="AC64" s="3">
        <f t="shared" si="26"/>
        <v>8.0224101474502069E-2</v>
      </c>
    </row>
    <row r="65" spans="2:30" x14ac:dyDescent="0.25">
      <c r="B65" s="7">
        <f t="shared" ref="B65:B81" si="43">B64+1</f>
        <v>6</v>
      </c>
      <c r="C65" s="13">
        <f t="shared" ref="C65:P65" si="44">C$45*C21</f>
        <v>0.68578788620679387</v>
      </c>
      <c r="D65" s="13">
        <f t="shared" si="44"/>
        <v>0.36938252941627425</v>
      </c>
      <c r="E65" s="13">
        <f t="shared" si="44"/>
        <v>0.18702057610448009</v>
      </c>
      <c r="F65" s="13">
        <f t="shared" si="44"/>
        <v>8.9113417645483278E-2</v>
      </c>
      <c r="G65" s="13">
        <f t="shared" si="44"/>
        <v>3.9773890236124612E-2</v>
      </c>
      <c r="H65" s="13">
        <f t="shared" si="44"/>
        <v>1.6416961603088101E-2</v>
      </c>
      <c r="I65" s="13">
        <f t="shared" si="44"/>
        <v>6.0891835796791152E-3</v>
      </c>
      <c r="J65" s="13">
        <f t="shared" si="44"/>
        <v>1.8874457012330124E-3</v>
      </c>
      <c r="K65" s="13">
        <f t="shared" si="44"/>
        <v>3.6808327438793388E-4</v>
      </c>
      <c r="L65" s="13">
        <f t="shared" si="44"/>
        <v>-7.6601332410350257E-5</v>
      </c>
      <c r="M65" s="13">
        <f t="shared" si="44"/>
        <v>-1.4339251164509408E-4</v>
      </c>
      <c r="N65" s="13">
        <f t="shared" si="44"/>
        <v>-1.0693358807977016E-4</v>
      </c>
      <c r="O65" s="13">
        <f t="shared" si="44"/>
        <v>-6.0857341964673447E-5</v>
      </c>
      <c r="P65" s="19">
        <f t="shared" si="44"/>
        <v>-2.8679798025212787E-5</v>
      </c>
      <c r="Q65" s="8">
        <f t="shared" si="18"/>
        <v>1.3954235091954192</v>
      </c>
      <c r="R65" s="13">
        <f t="shared" si="21"/>
        <v>1.187766159183973</v>
      </c>
      <c r="S65" s="13"/>
      <c r="T65" s="13"/>
      <c r="U65" s="13"/>
      <c r="V65" s="12"/>
      <c r="W65" s="6"/>
      <c r="Y65" s="3">
        <f t="shared" si="22"/>
        <v>0.16007070170511029</v>
      </c>
      <c r="Z65" s="3">
        <f t="shared" si="23"/>
        <v>0.22131218834731906</v>
      </c>
      <c r="AA65" s="3">
        <f t="shared" si="24"/>
        <v>0.20412667614119412</v>
      </c>
      <c r="AB65" s="3">
        <f t="shared" si="25"/>
        <v>0.11961184722278421</v>
      </c>
      <c r="AC65" s="3">
        <f t="shared" si="26"/>
        <v>2.6256911116993027E-2</v>
      </c>
    </row>
    <row r="66" spans="2:30" x14ac:dyDescent="0.25">
      <c r="B66" s="7">
        <v>6</v>
      </c>
      <c r="C66" s="13">
        <f t="shared" ref="C66:P66" si="45">C$45*C22</f>
        <v>0.7387650588325485</v>
      </c>
      <c r="D66" s="13">
        <f t="shared" si="45"/>
        <v>0.37404115220896017</v>
      </c>
      <c r="E66" s="13">
        <f t="shared" si="45"/>
        <v>0.17822683529096661</v>
      </c>
      <c r="F66" s="13">
        <f t="shared" si="45"/>
        <v>7.9547780472249266E-2</v>
      </c>
      <c r="G66" s="13">
        <f t="shared" si="45"/>
        <v>3.2833923206176202E-2</v>
      </c>
      <c r="H66" s="13">
        <f t="shared" si="45"/>
        <v>1.217836715935823E-2</v>
      </c>
      <c r="I66" s="13">
        <f t="shared" si="45"/>
        <v>3.7748914024660248E-3</v>
      </c>
      <c r="J66" s="13">
        <f t="shared" si="45"/>
        <v>7.3616654877586775E-4</v>
      </c>
      <c r="K66" s="13">
        <f t="shared" si="45"/>
        <v>-1.5320266482070051E-4</v>
      </c>
      <c r="L66" s="13">
        <f t="shared" si="45"/>
        <v>-2.8678502329018815E-4</v>
      </c>
      <c r="M66" s="13">
        <f t="shared" si="45"/>
        <v>-2.1386717615954031E-4</v>
      </c>
      <c r="N66" s="13">
        <f t="shared" si="45"/>
        <v>-1.2171468392934689E-4</v>
      </c>
      <c r="O66" s="13">
        <f t="shared" si="45"/>
        <v>-5.7359596050425628E-5</v>
      </c>
      <c r="P66" s="19">
        <f t="shared" si="45"/>
        <v>-2.1642999761247646E-5</v>
      </c>
      <c r="Q66" s="8">
        <f t="shared" si="18"/>
        <v>1.4192496029774895</v>
      </c>
      <c r="R66" s="13">
        <f t="shared" si="21"/>
        <v>1.3715757724135877</v>
      </c>
      <c r="S66" s="13"/>
      <c r="T66" s="13"/>
      <c r="U66" s="13"/>
      <c r="V66" s="12"/>
      <c r="W66" s="6"/>
      <c r="Y66" s="3">
        <f t="shared" si="22"/>
        <v>0.24407076654433235</v>
      </c>
      <c r="Z66" s="3">
        <f t="shared" si="23"/>
        <v>0.41871949202334402</v>
      </c>
      <c r="AA66" s="3">
        <f t="shared" si="24"/>
        <v>0.51471342236561513</v>
      </c>
      <c r="AB66" s="3">
        <f t="shared" si="25"/>
        <v>0.48832258277061308</v>
      </c>
      <c r="AC66" s="3">
        <f t="shared" si="26"/>
        <v>0.35146693985425709</v>
      </c>
    </row>
    <row r="67" spans="2:30" x14ac:dyDescent="0.25">
      <c r="B67" s="7">
        <f t="shared" ref="B67:B81" si="46">B66+1</f>
        <v>7</v>
      </c>
      <c r="C67" s="13">
        <f t="shared" ref="C67:P67" si="47">C$45*C23</f>
        <v>0.74808230441792034</v>
      </c>
      <c r="D67" s="13">
        <f t="shared" si="47"/>
        <v>0.35645367058193322</v>
      </c>
      <c r="E67" s="13">
        <f t="shared" si="47"/>
        <v>0.15909556094449853</v>
      </c>
      <c r="F67" s="13">
        <f t="shared" si="47"/>
        <v>6.5667846412352404E-2</v>
      </c>
      <c r="G67" s="13">
        <f t="shared" si="47"/>
        <v>2.4356734318716461E-2</v>
      </c>
      <c r="H67" s="13">
        <f t="shared" si="47"/>
        <v>7.5497828049320495E-3</v>
      </c>
      <c r="I67" s="13">
        <f t="shared" si="47"/>
        <v>1.4723330975517424E-3</v>
      </c>
      <c r="J67" s="13">
        <f t="shared" si="47"/>
        <v>-3.0640532964140103E-4</v>
      </c>
      <c r="K67" s="13">
        <f t="shared" si="47"/>
        <v>-5.735700465803763E-4</v>
      </c>
      <c r="L67" s="13">
        <f t="shared" si="47"/>
        <v>-4.277343523190803E-4</v>
      </c>
      <c r="M67" s="13">
        <f t="shared" si="47"/>
        <v>-2.4342936785869379E-4</v>
      </c>
      <c r="N67" s="13">
        <f t="shared" si="47"/>
        <v>-1.1471919210085126E-4</v>
      </c>
      <c r="O67" s="13">
        <f t="shared" si="47"/>
        <v>-4.3285999522495292E-5</v>
      </c>
      <c r="P67" s="19">
        <f t="shared" si="47"/>
        <v>-9.9468524220082603E-6</v>
      </c>
      <c r="Q67" s="8">
        <f t="shared" si="18"/>
        <v>1.36095914143746</v>
      </c>
      <c r="R67" s="13">
        <f t="shared" si="21"/>
        <v>1.477530117665097</v>
      </c>
      <c r="S67" s="13"/>
      <c r="T67" s="13"/>
      <c r="U67" s="13"/>
      <c r="V67" s="12"/>
      <c r="W67" s="6"/>
      <c r="Y67" s="3">
        <f t="shared" si="22"/>
        <v>0.29577721883017627</v>
      </c>
      <c r="Z67" s="3">
        <f t="shared" si="23"/>
        <v>0.58665334027213789</v>
      </c>
      <c r="AA67" s="3">
        <f t="shared" si="24"/>
        <v>0.84453008801624818</v>
      </c>
      <c r="AB67" s="3">
        <f t="shared" si="25"/>
        <v>0.97877999874780919</v>
      </c>
      <c r="AC67" s="3">
        <f t="shared" si="26"/>
        <v>0.94225580487403315</v>
      </c>
    </row>
    <row r="68" spans="2:30" x14ac:dyDescent="0.25">
      <c r="B68" s="7">
        <v>7</v>
      </c>
      <c r="C68" s="13">
        <f t="shared" ref="C68:P68" si="48">C$45*C24</f>
        <v>0.71290734116386645</v>
      </c>
      <c r="D68" s="13">
        <f t="shared" si="48"/>
        <v>0.31819112188899706</v>
      </c>
      <c r="E68" s="13">
        <f t="shared" si="48"/>
        <v>0.13133569282470489</v>
      </c>
      <c r="F68" s="13">
        <f t="shared" si="48"/>
        <v>4.8713468637432977E-2</v>
      </c>
      <c r="G68" s="13">
        <f t="shared" si="48"/>
        <v>1.5099565609864099E-2</v>
      </c>
      <c r="H68" s="13">
        <f t="shared" si="48"/>
        <v>2.9446661951034849E-3</v>
      </c>
      <c r="I68" s="13">
        <f t="shared" si="48"/>
        <v>-6.1281065928280205E-4</v>
      </c>
      <c r="J68" s="13">
        <f t="shared" si="48"/>
        <v>-1.1471400931607526E-3</v>
      </c>
      <c r="K68" s="13">
        <f t="shared" si="48"/>
        <v>-8.5546870463816061E-4</v>
      </c>
      <c r="L68" s="13">
        <f t="shared" si="48"/>
        <v>-4.8685873571738757E-4</v>
      </c>
      <c r="M68" s="13">
        <f t="shared" si="48"/>
        <v>-2.2943838420170251E-4</v>
      </c>
      <c r="N68" s="13">
        <f t="shared" si="48"/>
        <v>-8.6571999044990583E-5</v>
      </c>
      <c r="O68" s="13">
        <f t="shared" si="48"/>
        <v>-1.9893704844016521E-5</v>
      </c>
      <c r="P68" s="19">
        <f t="shared" si="48"/>
        <v>5.363861984755969E-6</v>
      </c>
      <c r="Q68" s="8">
        <f t="shared" si="18"/>
        <v>1.2257590379010637</v>
      </c>
      <c r="R68" s="13">
        <f t="shared" si="21"/>
        <v>1.4961646088358407</v>
      </c>
      <c r="S68" s="13"/>
      <c r="T68" s="13"/>
      <c r="U68" s="13"/>
      <c r="V68" s="12"/>
      <c r="W68" s="6"/>
      <c r="Y68" s="3">
        <f t="shared" si="22"/>
        <v>0.29712829776294447</v>
      </c>
      <c r="Z68" s="3">
        <f t="shared" si="23"/>
        <v>0.66645149443527807</v>
      </c>
      <c r="AA68" s="3">
        <f t="shared" si="24"/>
        <v>1.0783654213093192</v>
      </c>
      <c r="AB68" s="3">
        <f t="shared" si="25"/>
        <v>1.4196578197338605</v>
      </c>
      <c r="AC68" s="3">
        <f t="shared" si="26"/>
        <v>1.5922499547516833</v>
      </c>
    </row>
    <row r="69" spans="2:30" x14ac:dyDescent="0.25">
      <c r="B69" s="7">
        <f t="shared" ref="B69:B81" si="49">B68+1</f>
        <v>8</v>
      </c>
      <c r="C69" s="13">
        <f t="shared" ref="C69:P69" si="50">C$45*C25</f>
        <v>0.63638224377799413</v>
      </c>
      <c r="D69" s="13">
        <f t="shared" si="50"/>
        <v>0.26267138564940978</v>
      </c>
      <c r="E69" s="13">
        <f t="shared" si="50"/>
        <v>9.7426937274865955E-2</v>
      </c>
      <c r="F69" s="13">
        <f t="shared" si="50"/>
        <v>3.0199131219728198E-2</v>
      </c>
      <c r="G69" s="13">
        <f t="shared" si="50"/>
        <v>5.8893323902069698E-3</v>
      </c>
      <c r="H69" s="13">
        <f t="shared" si="50"/>
        <v>-1.2256213185656041E-3</v>
      </c>
      <c r="I69" s="13">
        <f t="shared" si="50"/>
        <v>-2.2942801863215009E-3</v>
      </c>
      <c r="J69" s="13">
        <f t="shared" si="50"/>
        <v>-1.7109374092763212E-3</v>
      </c>
      <c r="K69" s="13">
        <f t="shared" si="50"/>
        <v>-9.7371747143477514E-4</v>
      </c>
      <c r="L69" s="13">
        <f t="shared" si="50"/>
        <v>-4.5887676840340502E-4</v>
      </c>
      <c r="M69" s="13">
        <f t="shared" si="50"/>
        <v>-1.7314399808998117E-4</v>
      </c>
      <c r="N69" s="13">
        <f t="shared" si="50"/>
        <v>-3.9787409688033041E-5</v>
      </c>
      <c r="O69" s="13">
        <f t="shared" si="50"/>
        <v>1.0727723969511938E-5</v>
      </c>
      <c r="P69" s="19">
        <f t="shared" si="50"/>
        <v>2.2921482940242707E-5</v>
      </c>
      <c r="Q69" s="8">
        <f t="shared" si="18"/>
        <v>1.0257263149573352</v>
      </c>
      <c r="R69" s="13">
        <f t="shared" si="21"/>
        <v>1.4258146823277329</v>
      </c>
      <c r="S69" s="13"/>
      <c r="T69" s="13"/>
      <c r="U69" s="13"/>
      <c r="V69" s="12"/>
      <c r="W69" s="6"/>
      <c r="Y69" s="3">
        <f t="shared" si="22"/>
        <v>0.247652052289905</v>
      </c>
      <c r="Z69" s="3">
        <f t="shared" si="23"/>
        <v>0.63023896377126243</v>
      </c>
      <c r="AA69" s="3">
        <f t="shared" si="24"/>
        <v>1.1345359085900828</v>
      </c>
      <c r="AB69" s="3">
        <f t="shared" si="25"/>
        <v>1.6569479468641013</v>
      </c>
      <c r="AC69" s="3">
        <f t="shared" si="26"/>
        <v>2.0743923527418855</v>
      </c>
    </row>
    <row r="70" spans="2:30" x14ac:dyDescent="0.25">
      <c r="B70" s="7">
        <v>8</v>
      </c>
      <c r="C70" s="13">
        <f t="shared" ref="C70:P70" si="51">C$45*C26</f>
        <v>0.52534277129881957</v>
      </c>
      <c r="D70" s="13">
        <f t="shared" si="51"/>
        <v>0.19485387454973191</v>
      </c>
      <c r="E70" s="13">
        <f t="shared" si="51"/>
        <v>6.0398262439456507E-2</v>
      </c>
      <c r="F70" s="13">
        <f t="shared" si="51"/>
        <v>1.1778664780413992E-2</v>
      </c>
      <c r="G70" s="13">
        <f t="shared" si="51"/>
        <v>-2.4512426371312082E-3</v>
      </c>
      <c r="H70" s="13">
        <f t="shared" si="51"/>
        <v>-4.5885603726430017E-3</v>
      </c>
      <c r="I70" s="13">
        <f t="shared" si="51"/>
        <v>-3.4218748185526424E-3</v>
      </c>
      <c r="J70" s="13">
        <f t="shared" si="51"/>
        <v>-1.9474349428695503E-3</v>
      </c>
      <c r="K70" s="13">
        <f t="shared" si="51"/>
        <v>-9.1775353680681004E-4</v>
      </c>
      <c r="L70" s="13">
        <f t="shared" si="51"/>
        <v>-3.4628799617996233E-4</v>
      </c>
      <c r="M70" s="13">
        <f t="shared" si="51"/>
        <v>-7.9574819376066082E-5</v>
      </c>
      <c r="N70" s="13">
        <f t="shared" si="51"/>
        <v>2.1455447939023876E-5</v>
      </c>
      <c r="O70" s="13">
        <f t="shared" si="51"/>
        <v>4.5842965880485198E-5</v>
      </c>
      <c r="P70" s="19">
        <f t="shared" si="51"/>
        <v>4.1157640455504019E-5</v>
      </c>
      <c r="Q70" s="8">
        <f t="shared" si="18"/>
        <v>0.77872929999913787</v>
      </c>
      <c r="R70" s="13">
        <f t="shared" si="21"/>
        <v>1.2727644875559883</v>
      </c>
      <c r="S70" s="13"/>
      <c r="T70" s="13"/>
      <c r="U70" s="13"/>
      <c r="V70" s="12"/>
      <c r="W70" s="6"/>
      <c r="Y70" s="3">
        <f t="shared" si="22"/>
        <v>0.1646312054273435</v>
      </c>
      <c r="Z70" s="3">
        <f t="shared" si="23"/>
        <v>0.49066547020027962</v>
      </c>
      <c r="AA70" s="3">
        <f t="shared" si="24"/>
        <v>0.99342000636022609</v>
      </c>
      <c r="AB70" s="3">
        <f t="shared" si="25"/>
        <v>1.6077596310303526</v>
      </c>
      <c r="AC70" s="3">
        <f t="shared" si="26"/>
        <v>2.2202596194720217</v>
      </c>
    </row>
    <row r="71" spans="2:30" x14ac:dyDescent="0.25">
      <c r="B71" s="7">
        <f t="shared" ref="B71:B81" si="52">B70+1</f>
        <v>9</v>
      </c>
      <c r="C71" s="13">
        <f t="shared" ref="C71:P71" si="53">C$45*C27</f>
        <v>0.38970774909946382</v>
      </c>
      <c r="D71" s="13">
        <f t="shared" si="53"/>
        <v>0.12079652487891301</v>
      </c>
      <c r="E71" s="13">
        <f t="shared" si="53"/>
        <v>2.3557329560827983E-2</v>
      </c>
      <c r="F71" s="13">
        <f t="shared" si="53"/>
        <v>-4.9024852742624164E-3</v>
      </c>
      <c r="G71" s="13">
        <f t="shared" si="53"/>
        <v>-9.1771207452860035E-3</v>
      </c>
      <c r="H71" s="13">
        <f t="shared" si="53"/>
        <v>-6.8437496371052849E-3</v>
      </c>
      <c r="I71" s="13">
        <f t="shared" si="53"/>
        <v>-3.8948698857391006E-3</v>
      </c>
      <c r="J71" s="13">
        <f t="shared" si="53"/>
        <v>-1.8355070736136201E-3</v>
      </c>
      <c r="K71" s="13">
        <f t="shared" si="53"/>
        <v>-6.9257599235992466E-4</v>
      </c>
      <c r="L71" s="13">
        <f t="shared" si="53"/>
        <v>-1.5914963875213347E-4</v>
      </c>
      <c r="M71" s="13">
        <f t="shared" si="53"/>
        <v>4.2910895878047752E-5</v>
      </c>
      <c r="N71" s="13">
        <f t="shared" si="53"/>
        <v>9.1685931760970396E-5</v>
      </c>
      <c r="O71" s="13">
        <f t="shared" si="53"/>
        <v>8.2315280911008038E-5</v>
      </c>
      <c r="P71" s="19">
        <f t="shared" si="53"/>
        <v>5.8443352891560045E-5</v>
      </c>
      <c r="Q71" s="8">
        <f t="shared" si="18"/>
        <v>0.5068315007535279</v>
      </c>
      <c r="R71" s="13">
        <f t="shared" si="21"/>
        <v>1.0506855425976391</v>
      </c>
      <c r="S71" s="13"/>
      <c r="T71" s="13"/>
      <c r="U71" s="13"/>
      <c r="V71" s="12"/>
      <c r="W71" s="6"/>
      <c r="Y71" s="3">
        <f t="shared" si="22"/>
        <v>7.7065869144297416E-2</v>
      </c>
      <c r="Z71" s="3">
        <f t="shared" si="23"/>
        <v>0.29648656838189236</v>
      </c>
      <c r="AA71" s="3">
        <f t="shared" si="24"/>
        <v>0.70431247308539802</v>
      </c>
      <c r="AB71" s="3">
        <f t="shared" si="25"/>
        <v>1.2892754606225589</v>
      </c>
      <c r="AC71" s="3">
        <f t="shared" si="26"/>
        <v>1.9788969119924378</v>
      </c>
    </row>
    <row r="72" spans="2:30" x14ac:dyDescent="0.25">
      <c r="B72" s="7">
        <v>9</v>
      </c>
      <c r="C72" s="13">
        <f t="shared" ref="C72:P72" si="54">C$45*C28</f>
        <v>0.24159304975782603</v>
      </c>
      <c r="D72" s="13">
        <f t="shared" si="54"/>
        <v>4.7114659121655966E-2</v>
      </c>
      <c r="E72" s="13">
        <f t="shared" si="54"/>
        <v>-9.8049705485247496E-3</v>
      </c>
      <c r="F72" s="13">
        <f t="shared" si="54"/>
        <v>-1.8354241490571972E-2</v>
      </c>
      <c r="G72" s="13">
        <f t="shared" si="54"/>
        <v>-1.368749927421057E-2</v>
      </c>
      <c r="H72" s="13">
        <f t="shared" si="54"/>
        <v>-7.7897397714782012E-3</v>
      </c>
      <c r="I72" s="13">
        <f t="shared" si="54"/>
        <v>-3.6710141472272402E-3</v>
      </c>
      <c r="J72" s="13">
        <f t="shared" si="54"/>
        <v>-1.3851519847198493E-3</v>
      </c>
      <c r="K72" s="13">
        <f t="shared" si="54"/>
        <v>-3.1829927750426693E-4</v>
      </c>
      <c r="L72" s="13">
        <f t="shared" si="54"/>
        <v>8.5821791756095504E-5</v>
      </c>
      <c r="M72" s="13">
        <f t="shared" si="54"/>
        <v>1.8337186352194079E-4</v>
      </c>
      <c r="N72" s="13">
        <f t="shared" si="54"/>
        <v>1.6463056182201608E-4</v>
      </c>
      <c r="O72" s="13">
        <f t="shared" si="54"/>
        <v>1.1688670578312009E-4</v>
      </c>
      <c r="P72" s="19">
        <f t="shared" si="54"/>
        <v>7.3234539037691718E-5</v>
      </c>
      <c r="Q72" s="8">
        <f t="shared" si="18"/>
        <v>0.23432073784716598</v>
      </c>
      <c r="R72" s="13">
        <f t="shared" si="21"/>
        <v>0.77941549819892764</v>
      </c>
      <c r="S72" s="13"/>
      <c r="T72" s="13"/>
      <c r="U72" s="13"/>
      <c r="V72" s="12"/>
      <c r="W72" s="6"/>
      <c r="Y72" s="3">
        <f t="shared" si="22"/>
        <v>1.5543101184696768E-2</v>
      </c>
      <c r="Z72" s="3">
        <f t="shared" si="23"/>
        <v>0.11553206016679422</v>
      </c>
      <c r="AA72" s="3">
        <f t="shared" si="24"/>
        <v>0.36820438886331441</v>
      </c>
      <c r="AB72" s="3">
        <f t="shared" si="25"/>
        <v>0.8127490163463047</v>
      </c>
      <c r="AC72" s="3">
        <f t="shared" si="26"/>
        <v>1.4346178458351988</v>
      </c>
    </row>
    <row r="73" spans="2:30" x14ac:dyDescent="0.25">
      <c r="B73" s="7">
        <f t="shared" ref="B73:B81" si="55">B72+1</f>
        <v>10</v>
      </c>
      <c r="C73" s="13">
        <f t="shared" ref="C73:P73" si="56">C$45*C29</f>
        <v>9.4229318243311933E-2</v>
      </c>
      <c r="D73" s="13">
        <f t="shared" si="56"/>
        <v>-1.9609941097049499E-2</v>
      </c>
      <c r="E73" s="13">
        <f t="shared" si="56"/>
        <v>-3.6708482981143944E-2</v>
      </c>
      <c r="F73" s="13">
        <f t="shared" si="56"/>
        <v>-2.7374998548421139E-2</v>
      </c>
      <c r="G73" s="13">
        <f t="shared" si="56"/>
        <v>-1.5579479542956402E-2</v>
      </c>
      <c r="H73" s="13">
        <f t="shared" si="56"/>
        <v>-7.3420282944544803E-3</v>
      </c>
      <c r="I73" s="13">
        <f t="shared" si="56"/>
        <v>-2.7703039694396987E-3</v>
      </c>
      <c r="J73" s="13">
        <f t="shared" si="56"/>
        <v>-6.3659855500853386E-4</v>
      </c>
      <c r="K73" s="13">
        <f t="shared" si="56"/>
        <v>1.7164358351219101E-4</v>
      </c>
      <c r="L73" s="13">
        <f t="shared" si="56"/>
        <v>3.6674372704388158E-4</v>
      </c>
      <c r="M73" s="13">
        <f t="shared" si="56"/>
        <v>3.2926112364403215E-4</v>
      </c>
      <c r="N73" s="13">
        <f t="shared" si="56"/>
        <v>2.3377341156624018E-4</v>
      </c>
      <c r="O73" s="13">
        <f t="shared" si="56"/>
        <v>1.4646907807538344E-4</v>
      </c>
      <c r="P73" s="19">
        <f t="shared" si="56"/>
        <v>8.4209946287333329E-5</v>
      </c>
      <c r="Q73" s="8">
        <f t="shared" si="18"/>
        <v>-1.4460413875032706E-2</v>
      </c>
      <c r="R73" s="13">
        <f t="shared" si="21"/>
        <v>0.48318609951565206</v>
      </c>
      <c r="S73" s="13"/>
      <c r="T73" s="13"/>
      <c r="U73" s="13"/>
      <c r="V73" s="12"/>
      <c r="W73" s="6"/>
      <c r="Y73" s="3">
        <f t="shared" si="22"/>
        <v>1.5521474478633274E-3</v>
      </c>
      <c r="Z73" s="3">
        <f t="shared" si="23"/>
        <v>1.1011314429500237E-2</v>
      </c>
      <c r="AA73" s="3">
        <f t="shared" si="24"/>
        <v>0.1025042888378683</v>
      </c>
      <c r="AB73" s="3">
        <f t="shared" si="25"/>
        <v>0.34464098253940084</v>
      </c>
      <c r="AC73" s="3">
        <f t="shared" si="26"/>
        <v>0.77755144150247957</v>
      </c>
    </row>
    <row r="74" spans="2:30" x14ac:dyDescent="0.25">
      <c r="B74" s="7">
        <v>10</v>
      </c>
      <c r="C74" s="13">
        <f t="shared" ref="C74:P74" si="57">C$45*C30</f>
        <v>-3.9219882194098998E-2</v>
      </c>
      <c r="D74" s="13">
        <f t="shared" si="57"/>
        <v>-7.3416965962287889E-2</v>
      </c>
      <c r="E74" s="13">
        <f t="shared" si="57"/>
        <v>-5.4749997096842237E-2</v>
      </c>
      <c r="F74" s="13">
        <f t="shared" si="57"/>
        <v>-3.1158959085912798E-2</v>
      </c>
      <c r="G74" s="13">
        <f t="shared" si="57"/>
        <v>-1.4684056588908961E-2</v>
      </c>
      <c r="H74" s="13">
        <f t="shared" si="57"/>
        <v>-5.5406079388793973E-3</v>
      </c>
      <c r="I74" s="13">
        <f t="shared" si="57"/>
        <v>-1.2731971100170677E-3</v>
      </c>
      <c r="J74" s="13">
        <f t="shared" si="57"/>
        <v>3.4328716702438202E-4</v>
      </c>
      <c r="K74" s="13">
        <f t="shared" si="57"/>
        <v>7.3348745408776317E-4</v>
      </c>
      <c r="L74" s="13">
        <f t="shared" si="57"/>
        <v>6.585222472880643E-4</v>
      </c>
      <c r="M74" s="13">
        <f t="shared" si="57"/>
        <v>4.6754682313248036E-4</v>
      </c>
      <c r="N74" s="13">
        <f t="shared" si="57"/>
        <v>2.9293815615076687E-4</v>
      </c>
      <c r="O74" s="13">
        <f t="shared" si="57"/>
        <v>1.6841989257466655E-4</v>
      </c>
      <c r="P74" s="19">
        <f t="shared" si="57"/>
        <v>9.0389174198394226E-5</v>
      </c>
      <c r="Q74" s="8">
        <f>SUM(C74:P74)</f>
        <v>-0.21728907506249073</v>
      </c>
      <c r="R74" s="13">
        <f t="shared" si="21"/>
        <v>0.18845863648662387</v>
      </c>
      <c r="S74" s="13"/>
      <c r="T74" s="13"/>
      <c r="U74" s="13"/>
      <c r="V74" s="12"/>
      <c r="W74" s="6"/>
      <c r="Y74" s="3">
        <f t="shared" si="22"/>
        <v>3.9977846940403787E-2</v>
      </c>
      <c r="Z74" s="3">
        <f t="shared" si="23"/>
        <v>1.9432706014901876E-2</v>
      </c>
      <c r="AA74" s="3">
        <f t="shared" si="24"/>
        <v>2.4313497148484369E-5</v>
      </c>
      <c r="AB74" s="3">
        <f t="shared" si="25"/>
        <v>4.8469972646347032E-2</v>
      </c>
      <c r="AC74" s="3">
        <f t="shared" si="26"/>
        <v>0.23722488379531353</v>
      </c>
    </row>
    <row r="75" spans="2:30" x14ac:dyDescent="0.25">
      <c r="B75" s="7">
        <f t="shared" ref="B75:B81" si="58">B74+1</f>
        <v>11</v>
      </c>
      <c r="C75" s="13">
        <f t="shared" ref="C75:P75" si="59">C$45*C31</f>
        <v>-0.14683393192457578</v>
      </c>
      <c r="D75" s="13">
        <f t="shared" si="59"/>
        <v>-0.10949999419368447</v>
      </c>
      <c r="E75" s="13">
        <f t="shared" si="59"/>
        <v>-6.2317918171825595E-2</v>
      </c>
      <c r="F75" s="13">
        <f t="shared" si="59"/>
        <v>-2.9368113177817921E-2</v>
      </c>
      <c r="G75" s="13">
        <f t="shared" si="59"/>
        <v>-1.1081215877758822E-2</v>
      </c>
      <c r="H75" s="13">
        <f t="shared" si="59"/>
        <v>-2.5463942200341354E-3</v>
      </c>
      <c r="I75" s="13">
        <f t="shared" si="59"/>
        <v>6.8657433404875146E-4</v>
      </c>
      <c r="J75" s="13">
        <f t="shared" si="59"/>
        <v>1.4669749081755263E-3</v>
      </c>
      <c r="K75" s="13">
        <f t="shared" si="59"/>
        <v>1.3170444945761286E-3</v>
      </c>
      <c r="L75" s="13">
        <f t="shared" si="59"/>
        <v>9.350936462649592E-4</v>
      </c>
      <c r="M75" s="13">
        <f t="shared" si="59"/>
        <v>5.8587631230153374E-4</v>
      </c>
      <c r="N75" s="13">
        <f t="shared" si="59"/>
        <v>3.368397851493331E-4</v>
      </c>
      <c r="O75" s="13">
        <f t="shared" si="59"/>
        <v>1.8077834839678845E-4</v>
      </c>
      <c r="P75" s="19">
        <f t="shared" si="59"/>
        <v>9.12202507448724E-5</v>
      </c>
      <c r="Q75" s="8">
        <f t="shared" ref="Q75:Q81" si="60">SUM(C75:P75)</f>
        <v>-0.35604716548603871</v>
      </c>
      <c r="R75" s="13">
        <f t="shared" si="21"/>
        <v>-7.8439764388197997E-2</v>
      </c>
      <c r="S75" s="13"/>
      <c r="T75" s="13"/>
      <c r="U75" s="13"/>
      <c r="V75" s="12"/>
      <c r="W75" s="6"/>
      <c r="Y75" s="3">
        <f t="shared" si="22"/>
        <v>0.11739444955033156</v>
      </c>
      <c r="Z75" s="3">
        <f t="shared" si="23"/>
        <v>0.13785052312802679</v>
      </c>
      <c r="AA75" s="3">
        <f t="shared" si="24"/>
        <v>9.6558664099890987E-2</v>
      </c>
      <c r="AB75" s="3">
        <f t="shared" si="25"/>
        <v>2.7691218852269394E-2</v>
      </c>
      <c r="AC75" s="3">
        <f t="shared" si="26"/>
        <v>2.3835205232408084E-3</v>
      </c>
    </row>
    <row r="76" spans="2:30" x14ac:dyDescent="0.25">
      <c r="B76" s="7">
        <v>11</v>
      </c>
      <c r="C76" s="13">
        <f t="shared" ref="C76:P76" si="61">C$45*C32</f>
        <v>-0.21899998838736895</v>
      </c>
      <c r="D76" s="13">
        <f t="shared" si="61"/>
        <v>-0.12463583634365119</v>
      </c>
      <c r="E76" s="13">
        <f t="shared" si="61"/>
        <v>-5.8736226355635843E-2</v>
      </c>
      <c r="F76" s="13">
        <f t="shared" si="61"/>
        <v>-2.2162431755517645E-2</v>
      </c>
      <c r="G76" s="13">
        <f t="shared" si="61"/>
        <v>-5.0927884400682709E-3</v>
      </c>
      <c r="H76" s="13">
        <f t="shared" si="61"/>
        <v>1.3731486680975029E-3</v>
      </c>
      <c r="I76" s="13">
        <f t="shared" si="61"/>
        <v>2.9339498163510527E-3</v>
      </c>
      <c r="J76" s="13">
        <f t="shared" si="61"/>
        <v>2.6340889891522572E-3</v>
      </c>
      <c r="K76" s="13">
        <f t="shared" si="61"/>
        <v>1.8701872925299184E-3</v>
      </c>
      <c r="L76" s="13">
        <f t="shared" si="61"/>
        <v>1.1717526246030675E-3</v>
      </c>
      <c r="M76" s="13">
        <f t="shared" si="61"/>
        <v>6.736795702986662E-4</v>
      </c>
      <c r="N76" s="13">
        <f t="shared" si="61"/>
        <v>3.615566967935769E-4</v>
      </c>
      <c r="O76" s="13">
        <f t="shared" si="61"/>
        <v>1.824405014897448E-4</v>
      </c>
      <c r="P76" s="19">
        <f t="shared" si="61"/>
        <v>8.6628938334025698E-5</v>
      </c>
      <c r="Q76" s="8">
        <f t="shared" si="60"/>
        <v>-0.41833983818459219</v>
      </c>
      <c r="R76" s="13">
        <f t="shared" si="21"/>
        <v>-0.29366786384915156</v>
      </c>
      <c r="S76" s="13"/>
      <c r="T76" s="13"/>
      <c r="U76" s="13"/>
      <c r="V76" s="12"/>
      <c r="W76" s="6"/>
      <c r="Y76" s="3">
        <f t="shared" si="22"/>
        <v>0.20675584440669192</v>
      </c>
      <c r="Z76" s="3">
        <f t="shared" si="23"/>
        <v>0.32489433557188829</v>
      </c>
      <c r="AA76" s="3">
        <f t="shared" si="24"/>
        <v>0.35838010522816277</v>
      </c>
      <c r="AB76" s="3">
        <f t="shared" si="25"/>
        <v>0.2895572031583038</v>
      </c>
      <c r="AC76" s="3">
        <f t="shared" si="26"/>
        <v>0.15505724182921168</v>
      </c>
    </row>
    <row r="77" spans="2:30" x14ac:dyDescent="0.25">
      <c r="B77" s="7">
        <f t="shared" ref="B77:B81" si="62">B76+1</f>
        <v>12</v>
      </c>
      <c r="C77" s="13">
        <f t="shared" ref="C77:P77" si="63">C$45*C33</f>
        <v>-0.24927167268730238</v>
      </c>
      <c r="D77" s="13">
        <f t="shared" si="63"/>
        <v>-0.11747245271127169</v>
      </c>
      <c r="E77" s="13">
        <f t="shared" si="63"/>
        <v>-4.432486351103529E-2</v>
      </c>
      <c r="F77" s="13">
        <f t="shared" si="63"/>
        <v>-1.0185576880136542E-2</v>
      </c>
      <c r="G77" s="13">
        <f t="shared" si="63"/>
        <v>2.7462973361950058E-3</v>
      </c>
      <c r="H77" s="13">
        <f t="shared" si="63"/>
        <v>5.8678996327021053E-3</v>
      </c>
      <c r="I77" s="13">
        <f t="shared" si="63"/>
        <v>5.2681779783045144E-3</v>
      </c>
      <c r="J77" s="13">
        <f t="shared" si="63"/>
        <v>3.7403745850598368E-3</v>
      </c>
      <c r="K77" s="13">
        <f t="shared" si="63"/>
        <v>2.343505249206135E-3</v>
      </c>
      <c r="L77" s="13">
        <f t="shared" si="63"/>
        <v>1.3473591405973324E-3</v>
      </c>
      <c r="M77" s="13">
        <f t="shared" si="63"/>
        <v>7.2311339358715381E-4</v>
      </c>
      <c r="N77" s="13">
        <f t="shared" si="63"/>
        <v>3.648810029794896E-4</v>
      </c>
      <c r="O77" s="13">
        <f t="shared" si="63"/>
        <v>1.732578766680514E-4</v>
      </c>
      <c r="P77" s="19">
        <f t="shared" si="63"/>
        <v>7.7025365229433247E-5</v>
      </c>
      <c r="Q77" s="8">
        <f t="shared" si="60"/>
        <v>-0.39860267422921675</v>
      </c>
      <c r="R77" s="13">
        <f t="shared" si="21"/>
        <v>-0.4379999767747379</v>
      </c>
      <c r="S77" s="13"/>
      <c r="T77" s="13"/>
      <c r="U77" s="13"/>
      <c r="V77" s="12"/>
      <c r="W77" s="6"/>
      <c r="X77" t="s">
        <v>21</v>
      </c>
      <c r="Y77" s="17">
        <f>AVERAGE(Y52:Y76)</f>
        <v>0.1416343709435153</v>
      </c>
      <c r="Z77" s="17">
        <f t="shared" ref="Z77:AC77" si="64">AVERAGE(Z52:Z76)</f>
        <v>0.29991618486505195</v>
      </c>
      <c r="AA77" s="17">
        <f t="shared" si="64"/>
        <v>0.50009183265836776</v>
      </c>
      <c r="AB77" s="17">
        <f t="shared" si="64"/>
        <v>0.73074766064416508</v>
      </c>
      <c r="AC77" s="17">
        <f t="shared" si="64"/>
        <v>0.98074140313385672</v>
      </c>
      <c r="AD77" s="5"/>
    </row>
    <row r="78" spans="2:30" x14ac:dyDescent="0.25">
      <c r="B78" s="7">
        <v>12</v>
      </c>
      <c r="C78" s="13">
        <f t="shared" ref="C78:P78" si="65">C$45*C34</f>
        <v>-0.23494490542254337</v>
      </c>
      <c r="D78" s="13">
        <f t="shared" si="65"/>
        <v>-8.8649727022070357E-2</v>
      </c>
      <c r="E78" s="13">
        <f t="shared" si="65"/>
        <v>-2.0371153760273084E-2</v>
      </c>
      <c r="F78" s="13">
        <f t="shared" si="65"/>
        <v>5.4925946723901123E-3</v>
      </c>
      <c r="G78" s="13">
        <f t="shared" si="65"/>
        <v>1.1735799265404211E-2</v>
      </c>
      <c r="H78" s="13">
        <f t="shared" si="65"/>
        <v>1.0536355956609029E-2</v>
      </c>
      <c r="I78" s="13">
        <f t="shared" si="65"/>
        <v>7.4807491701196858E-3</v>
      </c>
      <c r="J78" s="13">
        <f t="shared" si="65"/>
        <v>4.6870104984122699E-3</v>
      </c>
      <c r="K78" s="13">
        <f t="shared" si="65"/>
        <v>2.6947182811946665E-3</v>
      </c>
      <c r="L78" s="13">
        <f t="shared" si="65"/>
        <v>1.4462267871743076E-3</v>
      </c>
      <c r="M78" s="13">
        <f t="shared" si="65"/>
        <v>7.297620059589792E-4</v>
      </c>
      <c r="N78" s="13">
        <f t="shared" si="65"/>
        <v>3.4651575333610263E-4</v>
      </c>
      <c r="O78" s="13">
        <f t="shared" si="65"/>
        <v>1.5405073045886649E-4</v>
      </c>
      <c r="P78" s="19">
        <f t="shared" si="65"/>
        <v>6.3267390014675086E-5</v>
      </c>
      <c r="Q78" s="8">
        <f t="shared" si="60"/>
        <v>-0.29859873569381395</v>
      </c>
      <c r="R78" s="13">
        <f t="shared" si="21"/>
        <v>-0.49854334537460476</v>
      </c>
      <c r="S78" s="13"/>
      <c r="T78" s="13"/>
      <c r="U78" s="13"/>
      <c r="V78" s="12"/>
      <c r="W78" s="6"/>
      <c r="X78" t="s">
        <v>22</v>
      </c>
      <c r="Y78" s="13">
        <f>_xlfn.STDEV.P(Y52:Y76)</f>
        <v>0.10557933095871895</v>
      </c>
      <c r="Z78" s="13">
        <f t="shared" ref="Z78:AC78" si="66">_xlfn.STDEV.P(Z52:Z76)</f>
        <v>0.23560287540408867</v>
      </c>
      <c r="AA78" s="13">
        <f t="shared" si="66"/>
        <v>0.40475729677840722</v>
      </c>
      <c r="AB78" s="13">
        <f t="shared" si="66"/>
        <v>0.59572805895768455</v>
      </c>
      <c r="AC78" s="13">
        <f t="shared" si="66"/>
        <v>0.78824243885324241</v>
      </c>
    </row>
    <row r="79" spans="2:30" x14ac:dyDescent="0.25">
      <c r="B79" s="7">
        <f t="shared" ref="B79:B81" si="67">B78+1</f>
        <v>13</v>
      </c>
      <c r="C79" s="13">
        <f t="shared" ref="C79:P79" si="68">C$45*C35</f>
        <v>-0.17729945404414071</v>
      </c>
      <c r="D79" s="13">
        <f t="shared" si="68"/>
        <v>-4.0742307520545834E-2</v>
      </c>
      <c r="E79" s="13">
        <f t="shared" si="68"/>
        <v>1.0985189344780225E-2</v>
      </c>
      <c r="F79" s="13">
        <f t="shared" si="68"/>
        <v>2.3471598530808532E-2</v>
      </c>
      <c r="G79" s="13">
        <f t="shared" si="68"/>
        <v>2.1072711913218058E-2</v>
      </c>
      <c r="H79" s="13">
        <f t="shared" si="68"/>
        <v>1.4961498340239372E-2</v>
      </c>
      <c r="I79" s="13">
        <f t="shared" si="68"/>
        <v>9.3740209968245503E-3</v>
      </c>
      <c r="J79" s="13">
        <f t="shared" si="68"/>
        <v>5.3894365623893331E-3</v>
      </c>
      <c r="K79" s="13">
        <f t="shared" si="68"/>
        <v>2.8924535743486157E-3</v>
      </c>
      <c r="L79" s="13">
        <f t="shared" si="68"/>
        <v>1.4595240119179584E-3</v>
      </c>
      <c r="M79" s="13">
        <f t="shared" si="68"/>
        <v>6.9303150667220526E-4</v>
      </c>
      <c r="N79" s="13">
        <f t="shared" si="68"/>
        <v>3.0810146091773277E-4</v>
      </c>
      <c r="O79" s="13">
        <f t="shared" si="68"/>
        <v>1.2653478002935017E-4</v>
      </c>
      <c r="P79" s="19">
        <f t="shared" si="68"/>
        <v>4.6583971640979166E-5</v>
      </c>
      <c r="Q79" s="8">
        <f t="shared" si="60"/>
        <v>-0.12726107657089961</v>
      </c>
      <c r="R79" s="13">
        <f t="shared" si="21"/>
        <v>-0.46988981084508674</v>
      </c>
      <c r="S79" s="13"/>
      <c r="T79" s="13"/>
      <c r="U79" s="13"/>
      <c r="V79" s="12"/>
      <c r="W79" s="6"/>
    </row>
    <row r="80" spans="2:30" x14ac:dyDescent="0.25">
      <c r="B80" s="7">
        <v>13</v>
      </c>
      <c r="C80" s="13">
        <f t="shared" ref="C80:P80" si="69">C$45*C36</f>
        <v>-8.1484615041091668E-2</v>
      </c>
      <c r="D80" s="13">
        <f t="shared" si="69"/>
        <v>2.1970378689560852E-2</v>
      </c>
      <c r="E80" s="13">
        <f t="shared" si="69"/>
        <v>4.6943197061617065E-2</v>
      </c>
      <c r="F80" s="13">
        <f t="shared" si="69"/>
        <v>4.2145423826436226E-2</v>
      </c>
      <c r="G80" s="13">
        <f t="shared" si="69"/>
        <v>2.9922996680478743E-2</v>
      </c>
      <c r="H80" s="13">
        <f t="shared" si="69"/>
        <v>1.8748041993649101E-2</v>
      </c>
      <c r="I80" s="13">
        <f t="shared" si="69"/>
        <v>1.0778873124778671E-2</v>
      </c>
      <c r="J80" s="13">
        <f t="shared" si="69"/>
        <v>5.7849071486972313E-3</v>
      </c>
      <c r="K80" s="13">
        <f t="shared" si="69"/>
        <v>2.9190480238359164E-3</v>
      </c>
      <c r="L80" s="13">
        <f t="shared" si="69"/>
        <v>1.3860630133444105E-3</v>
      </c>
      <c r="M80" s="13">
        <f t="shared" si="69"/>
        <v>6.1620292183546554E-4</v>
      </c>
      <c r="N80" s="13">
        <f t="shared" si="69"/>
        <v>2.5306956005869991E-4</v>
      </c>
      <c r="O80" s="13">
        <f t="shared" si="69"/>
        <v>9.3167943281958332E-5</v>
      </c>
      <c r="P80" s="19">
        <f t="shared" si="69"/>
        <v>2.8465390184256794E-5</v>
      </c>
      <c r="Q80" s="8">
        <f t="shared" si="60"/>
        <v>0.10010522033666691</v>
      </c>
      <c r="R80" s="13">
        <f t="shared" si="21"/>
        <v>-0.35459890808828143</v>
      </c>
      <c r="S80" s="13"/>
      <c r="T80" s="13"/>
      <c r="U80" s="13"/>
      <c r="V80" s="12"/>
      <c r="W80" s="6"/>
    </row>
    <row r="81" spans="2:23" ht="15.75" thickBot="1" x14ac:dyDescent="0.3">
      <c r="B81" s="21">
        <f t="shared" ref="B81" si="70">B80+1</f>
        <v>14</v>
      </c>
      <c r="C81" s="15">
        <f t="shared" ref="C81:P81" si="71">C$45*C37</f>
        <v>4.3940757379121703E-2</v>
      </c>
      <c r="D81" s="15">
        <f t="shared" si="71"/>
        <v>9.3886394123234573E-2</v>
      </c>
      <c r="E81" s="15">
        <f t="shared" si="71"/>
        <v>8.4290847652872453E-2</v>
      </c>
      <c r="F81" s="15">
        <f t="shared" si="71"/>
        <v>5.9845993360957583E-2</v>
      </c>
      <c r="G81" s="15">
        <f t="shared" si="71"/>
        <v>3.7496083987298201E-2</v>
      </c>
      <c r="H81" s="15">
        <f t="shared" si="71"/>
        <v>2.1557746249557343E-2</v>
      </c>
      <c r="I81" s="15">
        <f t="shared" si="71"/>
        <v>1.1569814297394464E-2</v>
      </c>
      <c r="J81" s="15">
        <f t="shared" si="71"/>
        <v>5.8380960476718327E-3</v>
      </c>
      <c r="K81" s="15">
        <f t="shared" si="71"/>
        <v>2.7721260266888197E-3</v>
      </c>
      <c r="L81" s="15">
        <f t="shared" si="71"/>
        <v>1.2324058436709311E-3</v>
      </c>
      <c r="M81" s="15">
        <f t="shared" si="71"/>
        <v>5.0613912011739982E-4</v>
      </c>
      <c r="N81" s="15">
        <f t="shared" si="71"/>
        <v>1.8633588656391623E-4</v>
      </c>
      <c r="O81" s="15">
        <f t="shared" si="71"/>
        <v>5.6930780368513589E-5</v>
      </c>
      <c r="P81" s="22">
        <f t="shared" si="71"/>
        <v>1.0530124564349791E-5</v>
      </c>
      <c r="Q81" s="14">
        <f t="shared" si="60"/>
        <v>0.36319020088008208</v>
      </c>
      <c r="R81" s="15">
        <f t="shared" si="21"/>
        <v>-0.16296923008218334</v>
      </c>
      <c r="S81" s="15"/>
      <c r="T81" s="15"/>
      <c r="U81" s="15"/>
      <c r="V81" s="16"/>
      <c r="W81" s="6"/>
    </row>
    <row r="82" spans="2:23" ht="15.75" thickTop="1" x14ac:dyDescent="0.25"/>
  </sheetData>
  <conditionalFormatting sqref="C51:P8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7:P37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40:P40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43:P43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45:P45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51:Q8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52:R8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Y52:AC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EDBC2-FE88-4C55-B330-1D4F652C81B1}">
  <dimension ref="A1:A13"/>
  <sheetViews>
    <sheetView workbookViewId="0">
      <selection sqref="A1:I16"/>
    </sheetView>
  </sheetViews>
  <sheetFormatPr defaultRowHeight="15" x14ac:dyDescent="0.25"/>
  <sheetData>
    <row r="1" spans="1:1" x14ac:dyDescent="0.25">
      <c r="A1" t="s">
        <v>7</v>
      </c>
    </row>
    <row r="2" spans="1:1" x14ac:dyDescent="0.25">
      <c r="A2">
        <v>446.65649999999999</v>
      </c>
    </row>
    <row r="3" spans="1:1" x14ac:dyDescent="0.25">
      <c r="A3">
        <v>454.47329999999999</v>
      </c>
    </row>
    <row r="4" spans="1:1" x14ac:dyDescent="0.25">
      <c r="A4">
        <v>455.66300000000001</v>
      </c>
    </row>
    <row r="5" spans="1:1" x14ac:dyDescent="0.25">
      <c r="A5">
        <v>423.63220000000001</v>
      </c>
    </row>
    <row r="6" spans="1:1" x14ac:dyDescent="0.25">
      <c r="A6">
        <v>456.2713</v>
      </c>
    </row>
    <row r="7" spans="1:1" x14ac:dyDescent="0.25">
      <c r="A7">
        <v>440.5881</v>
      </c>
    </row>
    <row r="8" spans="1:1" x14ac:dyDescent="0.25">
      <c r="A8">
        <v>425.33249999999998</v>
      </c>
    </row>
    <row r="9" spans="1:1" x14ac:dyDescent="0.25">
      <c r="A9">
        <v>485.14940000000001</v>
      </c>
    </row>
    <row r="10" spans="1:1" x14ac:dyDescent="0.25">
      <c r="A10">
        <v>506.04820000000001</v>
      </c>
    </row>
    <row r="11" spans="1:1" x14ac:dyDescent="0.25">
      <c r="A11">
        <v>526.79200000000003</v>
      </c>
    </row>
    <row r="12" spans="1:1" x14ac:dyDescent="0.25">
      <c r="A12">
        <v>514.26890000000003</v>
      </c>
    </row>
    <row r="13" spans="1:1" x14ac:dyDescent="0.25">
      <c r="A13">
        <v>494.21100000000001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Sheet1</vt:lpstr>
      <vt:lpstr>Oil Data</vt:lpstr>
      <vt:lpstr>alpha</vt:lpstr>
      <vt:lpstr>beta</vt:lpstr>
      <vt:lpstr>offset</vt:lpstr>
      <vt:lpstr>phi</vt:lpstr>
      <vt:lpstr>step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Feldman, Philip</dc:creator>
  <cp:lastModifiedBy>Feldman, Philip</cp:lastModifiedBy>
  <dcterms:created xsi:type="dcterms:W3CDTF">2018-12-31T20:05:43Z</dcterms:created>
  <dcterms:modified xsi:type="dcterms:W3CDTF">2019-01-03T16:23:19Z</dcterms:modified>
</cp:coreProperties>
</file>